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FA31BE82-D2EB-4D65-9018-C78C0D34F875}" xr6:coauthVersionLast="37" xr6:coauthVersionMax="37" xr10:uidLastSave="{00000000-0000-0000-0000-000000000000}"/>
  <bookViews>
    <workbookView xWindow="0" yWindow="0" windowWidth="28800" windowHeight="1222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E324" i="9" s="1"/>
  <c r="F324" i="9"/>
  <c r="H323" i="9"/>
  <c r="G323" i="9"/>
  <c r="E323" i="9" s="1"/>
  <c r="B323" i="9" s="1"/>
  <c r="F323" i="9"/>
  <c r="H322" i="9"/>
  <c r="E322" i="9" s="1"/>
  <c r="B322" i="9" s="1"/>
  <c r="G322" i="9"/>
  <c r="F322" i="9"/>
  <c r="H321" i="9"/>
  <c r="G321" i="9"/>
  <c r="F321" i="9"/>
  <c r="E321" i="9"/>
  <c r="B321" i="9" s="1"/>
  <c r="H320" i="9"/>
  <c r="G320" i="9"/>
  <c r="F320" i="9"/>
  <c r="H319" i="9"/>
  <c r="G319" i="9"/>
  <c r="F319" i="9"/>
  <c r="H318" i="9"/>
  <c r="E318" i="9" s="1"/>
  <c r="G318" i="9"/>
  <c r="F318" i="9"/>
  <c r="B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c r="B287" i="9" s="1"/>
  <c r="E287" i="9"/>
  <c r="M286" i="9"/>
  <c r="L286" i="9"/>
  <c r="F286" i="9" s="1"/>
  <c r="B286" i="9" s="1"/>
  <c r="E286" i="9"/>
  <c r="M285" i="9"/>
  <c r="F285" i="9" s="1"/>
  <c r="L285" i="9"/>
  <c r="E285" i="9"/>
  <c r="B285" i="9"/>
  <c r="M284" i="9"/>
  <c r="L284" i="9"/>
  <c r="F284" i="9"/>
  <c r="E284" i="9"/>
  <c r="B284" i="9" s="1"/>
  <c r="M283" i="9"/>
  <c r="L283" i="9"/>
  <c r="F283" i="9"/>
  <c r="B283" i="9" s="1"/>
  <c r="E283" i="9"/>
  <c r="M282" i="9"/>
  <c r="L282" i="9"/>
  <c r="F282" i="9" s="1"/>
  <c r="B282" i="9" s="1"/>
  <c r="E282" i="9"/>
  <c r="M281" i="9"/>
  <c r="F281" i="9" s="1"/>
  <c r="L281" i="9"/>
  <c r="E281" i="9"/>
  <c r="B281" i="9"/>
  <c r="M280" i="9"/>
  <c r="L280" i="9"/>
  <c r="F280" i="9"/>
  <c r="E280" i="9"/>
  <c r="B280" i="9" s="1"/>
  <c r="M279" i="9"/>
  <c r="L279" i="9"/>
  <c r="F279" i="9"/>
  <c r="B279" i="9" s="1"/>
  <c r="E279" i="9"/>
  <c r="M278" i="9"/>
  <c r="L278" i="9"/>
  <c r="F278" i="9" s="1"/>
  <c r="B278" i="9" s="1"/>
  <c r="E278" i="9"/>
  <c r="M277" i="9"/>
  <c r="F277" i="9" s="1"/>
  <c r="B277" i="9" s="1"/>
  <c r="L277" i="9"/>
  <c r="E277" i="9"/>
  <c r="M276" i="9"/>
  <c r="L276" i="9"/>
  <c r="F276" i="9"/>
  <c r="E276" i="9"/>
  <c r="B276" i="9" s="1"/>
  <c r="M275" i="9"/>
  <c r="L275" i="9"/>
  <c r="F275" i="9"/>
  <c r="B275" i="9" s="1"/>
  <c r="E275" i="9"/>
  <c r="M274" i="9"/>
  <c r="L274" i="9"/>
  <c r="F274" i="9" s="1"/>
  <c r="B274" i="9" s="1"/>
  <c r="E274" i="9"/>
  <c r="M273" i="9"/>
  <c r="F273" i="9" s="1"/>
  <c r="B273" i="9" s="1"/>
  <c r="L273" i="9"/>
  <c r="E273" i="9"/>
  <c r="M272" i="9"/>
  <c r="L272" i="9"/>
  <c r="F272" i="9"/>
  <c r="E272" i="9"/>
  <c r="B272" i="9" s="1"/>
  <c r="M271" i="9"/>
  <c r="L271" i="9"/>
  <c r="F271" i="9"/>
  <c r="B271" i="9" s="1"/>
  <c r="E271" i="9"/>
  <c r="M270" i="9"/>
  <c r="L270" i="9"/>
  <c r="F270" i="9" s="1"/>
  <c r="B270" i="9" s="1"/>
  <c r="E270" i="9"/>
  <c r="M269" i="9"/>
  <c r="F269" i="9" s="1"/>
  <c r="L269" i="9"/>
  <c r="E269" i="9"/>
  <c r="B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L253" i="9"/>
  <c r="E253" i="9"/>
  <c r="B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B245" i="9" s="1"/>
  <c r="L245" i="9"/>
  <c r="E245" i="9"/>
  <c r="M244" i="9"/>
  <c r="L244" i="9"/>
  <c r="E244" i="9"/>
  <c r="M243" i="9"/>
  <c r="L243" i="9"/>
  <c r="E243" i="9"/>
  <c r="M242" i="9"/>
  <c r="L242" i="9"/>
  <c r="E242" i="9"/>
  <c r="M241" i="9"/>
  <c r="F241" i="9" s="1"/>
  <c r="B241" i="9" s="1"/>
  <c r="L241" i="9"/>
  <c r="E241" i="9"/>
  <c r="M240" i="9"/>
  <c r="F240" i="9" s="1"/>
  <c r="L240" i="9"/>
  <c r="E240" i="9"/>
  <c r="M239" i="9"/>
  <c r="L239" i="9"/>
  <c r="E239" i="9"/>
  <c r="M238" i="9"/>
  <c r="L238" i="9"/>
  <c r="E238" i="9"/>
  <c r="M237" i="9"/>
  <c r="F237" i="9" s="1"/>
  <c r="B237" i="9" s="1"/>
  <c r="L237" i="9"/>
  <c r="E237" i="9"/>
  <c r="M236" i="9"/>
  <c r="L236" i="9"/>
  <c r="E236" i="9"/>
  <c r="M235" i="9"/>
  <c r="L235" i="9"/>
  <c r="F235" i="9" s="1"/>
  <c r="B235" i="9" s="1"/>
  <c r="E235" i="9"/>
  <c r="M234" i="9"/>
  <c r="L234" i="9"/>
  <c r="E234" i="9"/>
  <c r="M233" i="9"/>
  <c r="F233" i="9" s="1"/>
  <c r="L233" i="9"/>
  <c r="E233" i="9"/>
  <c r="B233" i="9"/>
  <c r="M232" i="9"/>
  <c r="L232" i="9"/>
  <c r="F232" i="9"/>
  <c r="E232" i="9"/>
  <c r="B232" i="9" s="1"/>
  <c r="M231" i="9"/>
  <c r="F231" i="9" s="1"/>
  <c r="B231" i="9" s="1"/>
  <c r="L231" i="9"/>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E171" i="9"/>
  <c r="B171" i="9" s="1"/>
  <c r="H170" i="9"/>
  <c r="G170" i="9"/>
  <c r="E170" i="9" s="1"/>
  <c r="B170" i="9" s="1"/>
  <c r="F170" i="9"/>
  <c r="H169" i="9"/>
  <c r="G169" i="9"/>
  <c r="F169" i="9"/>
  <c r="H168" i="9"/>
  <c r="G168" i="9"/>
  <c r="F168" i="9"/>
  <c r="E168" i="9"/>
  <c r="B168" i="9" s="1"/>
  <c r="H167" i="9"/>
  <c r="G167" i="9"/>
  <c r="F167" i="9"/>
  <c r="E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E131" i="9" s="1"/>
  <c r="G131" i="9"/>
  <c r="F131" i="9"/>
  <c r="H130" i="9"/>
  <c r="G130" i="9"/>
  <c r="E130" i="9" s="1"/>
  <c r="B130" i="9" s="1"/>
  <c r="F130" i="9"/>
  <c r="H129" i="9"/>
  <c r="G129" i="9"/>
  <c r="F129" i="9"/>
  <c r="H128" i="9"/>
  <c r="G128" i="9"/>
  <c r="F128" i="9"/>
  <c r="E128" i="9"/>
  <c r="B128" i="9" s="1"/>
  <c r="H127" i="9"/>
  <c r="G127" i="9"/>
  <c r="F127" i="9"/>
  <c r="B127" i="9" s="1"/>
  <c r="E127" i="9"/>
  <c r="H126" i="9"/>
  <c r="G126" i="9"/>
  <c r="E126" i="9" s="1"/>
  <c r="B126" i="9" s="1"/>
  <c r="F126" i="9"/>
  <c r="H125" i="9"/>
  <c r="E125" i="9" s="1"/>
  <c r="G125" i="9"/>
  <c r="F125" i="9"/>
  <c r="B125" i="9"/>
  <c r="H124" i="9"/>
  <c r="G124" i="9"/>
  <c r="F124" i="9"/>
  <c r="E124" i="9"/>
  <c r="B124" i="9" s="1"/>
  <c r="H123" i="9"/>
  <c r="E123" i="9" s="1"/>
  <c r="B123" i="9" s="1"/>
  <c r="G123" i="9"/>
  <c r="F123" i="9"/>
  <c r="H122" i="9"/>
  <c r="G122" i="9"/>
  <c r="E122" i="9" s="1"/>
  <c r="B122" i="9" s="1"/>
  <c r="F122" i="9"/>
  <c r="H121" i="9"/>
  <c r="E121" i="9" s="1"/>
  <c r="G121" i="9"/>
  <c r="F121" i="9"/>
  <c r="B121" i="9"/>
  <c r="H120" i="9"/>
  <c r="G120" i="9"/>
  <c r="F120" i="9"/>
  <c r="E120" i="9"/>
  <c r="B120" i="9" s="1"/>
  <c r="H119" i="9"/>
  <c r="E119" i="9" s="1"/>
  <c r="G119" i="9"/>
  <c r="F119" i="9"/>
  <c r="H118" i="9"/>
  <c r="G118" i="9"/>
  <c r="F118" i="9"/>
  <c r="E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E80" i="9" s="1"/>
  <c r="B80" i="9" s="1"/>
  <c r="G80" i="9"/>
  <c r="F80" i="9"/>
  <c r="H79" i="9"/>
  <c r="G79" i="9"/>
  <c r="E79" i="9" s="1"/>
  <c r="B79" i="9" s="1"/>
  <c r="F79" i="9"/>
  <c r="H78" i="9"/>
  <c r="G78" i="9"/>
  <c r="F78" i="9"/>
  <c r="H77" i="9"/>
  <c r="G77" i="9"/>
  <c r="F77" i="9"/>
  <c r="E77" i="9"/>
  <c r="B77" i="9" s="1"/>
  <c r="H76" i="9"/>
  <c r="E76" i="9" s="1"/>
  <c r="G76" i="9"/>
  <c r="F76" i="9"/>
  <c r="H75" i="9"/>
  <c r="G75" i="9"/>
  <c r="E75" i="9" s="1"/>
  <c r="B75" i="9" s="1"/>
  <c r="F75" i="9"/>
  <c r="H74" i="9"/>
  <c r="G74" i="9"/>
  <c r="F74" i="9"/>
  <c r="H73" i="9"/>
  <c r="G73" i="9"/>
  <c r="F73" i="9"/>
  <c r="E73" i="9"/>
  <c r="B73" i="9" s="1"/>
  <c r="H72" i="9"/>
  <c r="E72" i="9" s="1"/>
  <c r="B72" i="9" s="1"/>
  <c r="G72" i="9"/>
  <c r="F72" i="9"/>
  <c r="H71" i="9"/>
  <c r="G71" i="9"/>
  <c r="E71" i="9" s="1"/>
  <c r="B71" i="9" s="1"/>
  <c r="F71" i="9"/>
  <c r="H70" i="9"/>
  <c r="E70" i="9" s="1"/>
  <c r="B70" i="9" s="1"/>
  <c r="G70" i="9"/>
  <c r="F70" i="9"/>
  <c r="H69" i="9"/>
  <c r="G69" i="9"/>
  <c r="F69" i="9"/>
  <c r="E69" i="9"/>
  <c r="B69" i="9" s="1"/>
  <c r="H68" i="9"/>
  <c r="E68" i="9" s="1"/>
  <c r="G68" i="9"/>
  <c r="F68" i="9"/>
  <c r="H67" i="9"/>
  <c r="G67" i="9"/>
  <c r="E67" i="9" s="1"/>
  <c r="B67" i="9" s="1"/>
  <c r="F67" i="9"/>
  <c r="H66" i="9"/>
  <c r="G66" i="9"/>
  <c r="F66" i="9"/>
  <c r="H65" i="9"/>
  <c r="G65" i="9"/>
  <c r="F65" i="9"/>
  <c r="E65" i="9"/>
  <c r="B65" i="9" s="1"/>
  <c r="H64" i="9"/>
  <c r="E64" i="9" s="1"/>
  <c r="B64" i="9" s="1"/>
  <c r="G64" i="9"/>
  <c r="F64" i="9"/>
  <c r="H63" i="9"/>
  <c r="G63" i="9"/>
  <c r="E63" i="9" s="1"/>
  <c r="B63" i="9" s="1"/>
  <c r="F63" i="9"/>
  <c r="H62" i="9"/>
  <c r="G62" i="9"/>
  <c r="F62" i="9"/>
  <c r="H61" i="9"/>
  <c r="G61" i="9"/>
  <c r="F61" i="9"/>
  <c r="E61" i="9"/>
  <c r="B61" i="9" s="1"/>
  <c r="H60" i="9"/>
  <c r="E60" i="9" s="1"/>
  <c r="G60" i="9"/>
  <c r="F60" i="9"/>
  <c r="H59" i="9"/>
  <c r="G59" i="9"/>
  <c r="E59" i="9" s="1"/>
  <c r="B59" i="9" s="1"/>
  <c r="F59" i="9"/>
  <c r="H58" i="9"/>
  <c r="G58" i="9"/>
  <c r="F58" i="9"/>
  <c r="H57" i="9"/>
  <c r="G57" i="9"/>
  <c r="F57" i="9"/>
  <c r="H56" i="9"/>
  <c r="G56" i="9"/>
  <c r="F56" i="9"/>
  <c r="H55" i="9"/>
  <c r="G55" i="9"/>
  <c r="E55" i="9" s="1"/>
  <c r="B55" i="9" s="1"/>
  <c r="F55" i="9"/>
  <c r="H54" i="9"/>
  <c r="G54" i="9"/>
  <c r="F54" i="9"/>
  <c r="H53" i="9"/>
  <c r="E53" i="9" s="1"/>
  <c r="B53" i="9" s="1"/>
  <c r="G53" i="9"/>
  <c r="F53" i="9"/>
  <c r="H52" i="9"/>
  <c r="G52" i="9"/>
  <c r="E52" i="9" s="1"/>
  <c r="F52" i="9"/>
  <c r="H51" i="9"/>
  <c r="G51" i="9"/>
  <c r="F51" i="9"/>
  <c r="H50" i="9"/>
  <c r="G50" i="9"/>
  <c r="F50" i="9"/>
  <c r="H49" i="9"/>
  <c r="E49" i="9" s="1"/>
  <c r="B49" i="9" s="1"/>
  <c r="G49" i="9"/>
  <c r="F49" i="9"/>
  <c r="H48" i="9"/>
  <c r="G48" i="9"/>
  <c r="F48" i="9"/>
  <c r="H47" i="9"/>
  <c r="G47" i="9"/>
  <c r="E47" i="9" s="1"/>
  <c r="B47" i="9" s="1"/>
  <c r="F47" i="9"/>
  <c r="H46" i="9"/>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H36" i="9"/>
  <c r="G36" i="9"/>
  <c r="E36" i="9" s="1"/>
  <c r="F36" i="9"/>
  <c r="H35" i="9"/>
  <c r="G35" i="9"/>
  <c r="F35" i="9"/>
  <c r="H34" i="9"/>
  <c r="E34" i="9" s="1"/>
  <c r="B34" i="9" s="1"/>
  <c r="G34" i="9"/>
  <c r="F34" i="9"/>
  <c r="H33" i="9"/>
  <c r="G33" i="9"/>
  <c r="F33" i="9"/>
  <c r="E33" i="9"/>
  <c r="B33" i="9" s="1"/>
  <c r="H32" i="9"/>
  <c r="G32" i="9"/>
  <c r="F32" i="9"/>
  <c r="E32" i="9"/>
  <c r="H31" i="9"/>
  <c r="G31" i="9"/>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E296" i="9" s="1"/>
  <c r="I3" i="9"/>
  <c r="H3" i="9"/>
  <c r="G3" i="9"/>
  <c r="D104" i="8"/>
  <c r="C1681" i="1" s="1"/>
  <c r="H1681" i="1" s="1"/>
  <c r="D97" i="8"/>
  <c r="C1674" i="1" s="1"/>
  <c r="G1674" i="1" s="1"/>
  <c r="D92" i="8"/>
  <c r="D87" i="8"/>
  <c r="D82" i="8"/>
  <c r="D77" i="8"/>
  <c r="C1654" i="1" s="1"/>
  <c r="D72" i="8"/>
  <c r="D67" i="8"/>
  <c r="D62" i="8"/>
  <c r="D57" i="8"/>
  <c r="C1634" i="1" s="1"/>
  <c r="D52" i="8"/>
  <c r="D46" i="8"/>
  <c r="D37" i="8"/>
  <c r="D27" i="8"/>
  <c r="D25" i="8" s="1"/>
  <c r="C1602" i="1" s="1"/>
  <c r="D18" i="8"/>
  <c r="D8" i="8"/>
  <c r="D6" i="8" s="1"/>
  <c r="C1583" i="1" s="1"/>
  <c r="E44" i="7"/>
  <c r="D44" i="7"/>
  <c r="E39" i="7"/>
  <c r="D39" i="7"/>
  <c r="D38" i="7" s="1"/>
  <c r="E38" i="7"/>
  <c r="E30" i="7"/>
  <c r="D30" i="7"/>
  <c r="E23" i="7"/>
  <c r="E22" i="7" s="1"/>
  <c r="D23" i="7"/>
  <c r="C1556" i="1" s="1"/>
  <c r="E14" i="7"/>
  <c r="D1547" i="1" s="1"/>
  <c r="G1547" i="1" s="1"/>
  <c r="D14" i="7"/>
  <c r="E7" i="7"/>
  <c r="E6" i="7" s="1"/>
  <c r="D7" i="7"/>
  <c r="D6" i="7" s="1"/>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H1264" i="1" s="1"/>
  <c r="D260" i="5"/>
  <c r="F259" i="5"/>
  <c r="F258" i="5"/>
  <c r="F257" i="5"/>
  <c r="F256"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1" i="1" s="1"/>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36" i="1" s="1"/>
  <c r="D542" i="4"/>
  <c r="F542" i="4" s="1"/>
  <c r="F541" i="4"/>
  <c r="F540" i="4"/>
  <c r="F539" i="4"/>
  <c r="F538" i="4"/>
  <c r="E537" i="4"/>
  <c r="D537" i="4"/>
  <c r="F537" i="4" s="1"/>
  <c r="F534" i="4"/>
  <c r="F533" i="4"/>
  <c r="E532" i="4"/>
  <c r="D52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D491" i="4" s="1"/>
  <c r="F490" i="4"/>
  <c r="F489" i="4"/>
  <c r="F488" i="4"/>
  <c r="E488" i="4"/>
  <c r="D488" i="4"/>
  <c r="F487" i="4"/>
  <c r="F486" i="4"/>
  <c r="E485" i="4"/>
  <c r="D485" i="4"/>
  <c r="F485" i="4" s="1"/>
  <c r="F484" i="4"/>
  <c r="F483" i="4"/>
  <c r="F482" i="4"/>
  <c r="F481" i="4"/>
  <c r="F480" i="4"/>
  <c r="E480" i="4"/>
  <c r="D480" i="4"/>
  <c r="D479" i="4" s="1"/>
  <c r="E479" i="4"/>
  <c r="F478" i="4"/>
  <c r="F477" i="4"/>
  <c r="F476" i="4"/>
  <c r="E476" i="4"/>
  <c r="D476" i="4"/>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E427" i="4"/>
  <c r="F427" i="4" s="1"/>
  <c r="D427" i="4"/>
  <c r="D648" i="4" s="1"/>
  <c r="F426" i="4"/>
  <c r="E426" i="4"/>
  <c r="D426" i="4"/>
  <c r="D647" i="4" s="1"/>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E269" i="4"/>
  <c r="F269" i="4" s="1"/>
  <c r="D269" i="4"/>
  <c r="F268" i="4"/>
  <c r="F267" i="4"/>
  <c r="F266" i="4"/>
  <c r="F265" i="4"/>
  <c r="F264" i="4"/>
  <c r="F263" i="4"/>
  <c r="E263" i="4"/>
  <c r="D263" i="4"/>
  <c r="E262" i="4"/>
  <c r="D258" i="1" s="1"/>
  <c r="D262" i="4"/>
  <c r="F261" i="4"/>
  <c r="F260" i="4"/>
  <c r="F259" i="4"/>
  <c r="F258" i="4"/>
  <c r="E257" i="4"/>
  <c r="D257" i="4"/>
  <c r="F257" i="4" s="1"/>
  <c r="F256" i="4"/>
  <c r="F255" i="4"/>
  <c r="E254" i="4"/>
  <c r="D254" i="4"/>
  <c r="F254" i="4" s="1"/>
  <c r="F253" i="4"/>
  <c r="F252" i="4"/>
  <c r="F251" i="4"/>
  <c r="F250" i="4"/>
  <c r="E250" i="4"/>
  <c r="D250" i="4"/>
  <c r="F249" i="4"/>
  <c r="F248" i="4"/>
  <c r="F247" i="4"/>
  <c r="E246" i="4"/>
  <c r="D242" i="1" s="1"/>
  <c r="H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E134" i="4"/>
  <c r="D130" i="1" s="1"/>
  <c r="G130" i="1" s="1"/>
  <c r="D134" i="4"/>
  <c r="F133" i="4"/>
  <c r="F132" i="4"/>
  <c r="F131" i="4"/>
  <c r="F130" i="4"/>
  <c r="E129" i="4"/>
  <c r="D129" i="4"/>
  <c r="F128" i="4"/>
  <c r="F127" i="4"/>
  <c r="E126" i="4"/>
  <c r="E125" i="4" s="1"/>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G1683" i="1" s="1"/>
  <c r="H1682" i="1"/>
  <c r="G1682" i="1"/>
  <c r="C1682" i="1"/>
  <c r="C1680" i="1"/>
  <c r="H1679" i="1"/>
  <c r="C1679" i="1"/>
  <c r="G1679" i="1" s="1"/>
  <c r="H1678" i="1"/>
  <c r="G1678" i="1"/>
  <c r="C1678" i="1"/>
  <c r="G1677" i="1"/>
  <c r="C1677" i="1"/>
  <c r="H1677" i="1" s="1"/>
  <c r="C1676" i="1"/>
  <c r="H1675" i="1"/>
  <c r="C1675" i="1"/>
  <c r="G1675" i="1" s="1"/>
  <c r="H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C1613" i="1"/>
  <c r="H1613" i="1" s="1"/>
  <c r="C1612" i="1"/>
  <c r="H1611" i="1"/>
  <c r="C1611" i="1"/>
  <c r="G1611" i="1" s="1"/>
  <c r="C1610" i="1"/>
  <c r="G1610" i="1" s="1"/>
  <c r="G1609" i="1"/>
  <c r="C1609" i="1"/>
  <c r="H1609" i="1" s="1"/>
  <c r="C1608" i="1"/>
  <c r="H1607" i="1"/>
  <c r="C1607" i="1"/>
  <c r="G1607" i="1" s="1"/>
  <c r="C1606" i="1"/>
  <c r="G1606" i="1" s="1"/>
  <c r="C1605" i="1"/>
  <c r="H1605" i="1" s="1"/>
  <c r="C1604" i="1"/>
  <c r="H1603" i="1"/>
  <c r="C1603" i="1"/>
  <c r="G1603" i="1" s="1"/>
  <c r="C1601" i="1"/>
  <c r="H1601" i="1" s="1"/>
  <c r="C1600" i="1"/>
  <c r="H1599" i="1"/>
  <c r="C1599" i="1"/>
  <c r="G1599" i="1" s="1"/>
  <c r="H1598" i="1"/>
  <c r="G1598" i="1"/>
  <c r="C1598" i="1"/>
  <c r="G1597" i="1"/>
  <c r="C1597" i="1"/>
  <c r="H1597" i="1" s="1"/>
  <c r="C1596" i="1"/>
  <c r="H1595" i="1"/>
  <c r="C1595" i="1"/>
  <c r="G1595" i="1" s="1"/>
  <c r="C1594" i="1"/>
  <c r="H1594" i="1" s="1"/>
  <c r="C1593" i="1"/>
  <c r="H1593" i="1" s="1"/>
  <c r="C1592" i="1"/>
  <c r="C1591" i="1"/>
  <c r="G1591" i="1" s="1"/>
  <c r="H1590" i="1"/>
  <c r="G1590" i="1"/>
  <c r="C1590" i="1"/>
  <c r="G1589" i="1"/>
  <c r="C1589" i="1"/>
  <c r="H1589" i="1" s="1"/>
  <c r="C1588" i="1"/>
  <c r="H1587" i="1"/>
  <c r="C1587" i="1"/>
  <c r="G1587" i="1" s="1"/>
  <c r="C1586" i="1"/>
  <c r="H1586" i="1" s="1"/>
  <c r="C1584" i="1"/>
  <c r="H1582" i="1"/>
  <c r="G1582" i="1"/>
  <c r="C1582" i="1"/>
  <c r="D1581" i="1"/>
  <c r="C1581" i="1"/>
  <c r="G1580" i="1"/>
  <c r="D1580" i="1"/>
  <c r="J1580" i="1" s="1"/>
  <c r="C1580" i="1"/>
  <c r="D1579" i="1"/>
  <c r="C1579" i="1"/>
  <c r="G1578" i="1"/>
  <c r="D1578" i="1"/>
  <c r="J1578" i="1" s="1"/>
  <c r="C1578" i="1"/>
  <c r="G1577" i="1"/>
  <c r="D1577" i="1"/>
  <c r="H1577" i="1" s="1"/>
  <c r="C1577" i="1"/>
  <c r="D1576" i="1"/>
  <c r="C1576" i="1"/>
  <c r="G1575" i="1"/>
  <c r="D1575" i="1"/>
  <c r="J1575" i="1" s="1"/>
  <c r="C1575" i="1"/>
  <c r="D1574" i="1"/>
  <c r="C1574" i="1"/>
  <c r="G1573" i="1"/>
  <c r="D1573" i="1"/>
  <c r="J1573" i="1" s="1"/>
  <c r="C1573" i="1"/>
  <c r="G1572" i="1"/>
  <c r="D1572" i="1"/>
  <c r="H1572" i="1" s="1"/>
  <c r="C1572" i="1"/>
  <c r="G1571" i="1"/>
  <c r="D1571" i="1"/>
  <c r="H1571" i="1" s="1"/>
  <c r="C1571" i="1"/>
  <c r="D1570" i="1"/>
  <c r="C1570" i="1"/>
  <c r="G1569" i="1"/>
  <c r="D1569" i="1"/>
  <c r="J1569" i="1" s="1"/>
  <c r="C1569" i="1"/>
  <c r="D1568" i="1"/>
  <c r="C1568" i="1"/>
  <c r="G1567" i="1"/>
  <c r="D1567" i="1"/>
  <c r="J1567" i="1" s="1"/>
  <c r="C1567" i="1"/>
  <c r="D1566" i="1"/>
  <c r="C1566" i="1"/>
  <c r="G1565" i="1"/>
  <c r="D1565" i="1"/>
  <c r="J1565" i="1" s="1"/>
  <c r="C1565" i="1"/>
  <c r="D1564" i="1"/>
  <c r="C1564" i="1"/>
  <c r="D1563" i="1"/>
  <c r="C1563" i="1"/>
  <c r="G1562" i="1"/>
  <c r="D1562" i="1"/>
  <c r="J1562" i="1" s="1"/>
  <c r="C1562" i="1"/>
  <c r="D1561" i="1"/>
  <c r="C1561" i="1"/>
  <c r="G1560" i="1"/>
  <c r="D1560" i="1"/>
  <c r="J1560" i="1" s="1"/>
  <c r="C1560" i="1"/>
  <c r="D1559" i="1"/>
  <c r="C1559" i="1"/>
  <c r="D1558" i="1"/>
  <c r="J1558" i="1" s="1"/>
  <c r="C1558" i="1"/>
  <c r="G1558" i="1" s="1"/>
  <c r="D1557" i="1"/>
  <c r="C1557" i="1"/>
  <c r="D1556" i="1"/>
  <c r="D1555" i="1"/>
  <c r="G1554" i="1"/>
  <c r="D1554" i="1"/>
  <c r="J1554" i="1" s="1"/>
  <c r="C1554" i="1"/>
  <c r="D1553" i="1"/>
  <c r="C1553" i="1"/>
  <c r="G1552" i="1"/>
  <c r="D1552" i="1"/>
  <c r="J1552" i="1" s="1"/>
  <c r="C1552" i="1"/>
  <c r="D1551" i="1"/>
  <c r="C1551" i="1"/>
  <c r="G1550" i="1"/>
  <c r="D1550" i="1"/>
  <c r="J1550" i="1" s="1"/>
  <c r="C1550" i="1"/>
  <c r="D1549" i="1"/>
  <c r="C1549" i="1"/>
  <c r="G1548" i="1"/>
  <c r="D1548" i="1"/>
  <c r="J1548" i="1" s="1"/>
  <c r="C1548" i="1"/>
  <c r="H1547" i="1"/>
  <c r="C1547" i="1"/>
  <c r="J1547" i="1" s="1"/>
  <c r="D1546" i="1"/>
  <c r="J1546" i="1" s="1"/>
  <c r="C1546" i="1"/>
  <c r="H1545" i="1"/>
  <c r="G1545" i="1"/>
  <c r="I1545" i="1" s="1"/>
  <c r="D1545" i="1"/>
  <c r="C1545" i="1"/>
  <c r="J1545" i="1" s="1"/>
  <c r="D1544" i="1"/>
  <c r="J1544" i="1" s="1"/>
  <c r="C1544" i="1"/>
  <c r="H1543" i="1"/>
  <c r="G1543" i="1"/>
  <c r="D1543" i="1"/>
  <c r="C1543" i="1"/>
  <c r="J1543" i="1" s="1"/>
  <c r="D1542" i="1"/>
  <c r="J1542" i="1" s="1"/>
  <c r="C1542" i="1"/>
  <c r="H1541" i="1"/>
  <c r="G1541" i="1"/>
  <c r="D1541" i="1"/>
  <c r="C1541" i="1"/>
  <c r="J1541" i="1" s="1"/>
  <c r="D1540" i="1"/>
  <c r="G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H1522" i="1" s="1"/>
  <c r="C1522" i="1"/>
  <c r="H1521" i="1"/>
  <c r="D1521" i="1"/>
  <c r="G1521" i="1" s="1"/>
  <c r="C1521" i="1"/>
  <c r="H1520" i="1"/>
  <c r="D1520" i="1"/>
  <c r="G1520" i="1" s="1"/>
  <c r="C1520" i="1"/>
  <c r="D1519" i="1"/>
  <c r="G1519" i="1" s="1"/>
  <c r="C1519" i="1"/>
  <c r="D1518" i="1"/>
  <c r="C1518" i="1"/>
  <c r="H1517" i="1"/>
  <c r="D1517" i="1"/>
  <c r="G1517" i="1" s="1"/>
  <c r="C1517" i="1"/>
  <c r="H1516" i="1"/>
  <c r="D1516" i="1"/>
  <c r="G1516" i="1" s="1"/>
  <c r="C1516" i="1"/>
  <c r="D1515" i="1"/>
  <c r="C1515" i="1"/>
  <c r="D1514" i="1"/>
  <c r="C1514" i="1"/>
  <c r="D1513" i="1"/>
  <c r="G1513" i="1" s="1"/>
  <c r="C1513" i="1"/>
  <c r="H1512" i="1"/>
  <c r="D1512" i="1"/>
  <c r="G1512" i="1" s="1"/>
  <c r="C1512" i="1"/>
  <c r="D1511" i="1"/>
  <c r="G1511" i="1" s="1"/>
  <c r="C1511" i="1"/>
  <c r="H1509" i="1"/>
  <c r="D1509" i="1"/>
  <c r="G1509" i="1" s="1"/>
  <c r="C1509" i="1"/>
  <c r="H1508" i="1"/>
  <c r="D1508" i="1"/>
  <c r="G1508" i="1" s="1"/>
  <c r="C1508" i="1"/>
  <c r="D1507" i="1"/>
  <c r="C1507" i="1"/>
  <c r="H1506" i="1"/>
  <c r="D1506" i="1"/>
  <c r="G1506" i="1" s="1"/>
  <c r="C1506" i="1"/>
  <c r="H1505" i="1"/>
  <c r="D1505" i="1"/>
  <c r="G1505" i="1" s="1"/>
  <c r="C1505" i="1"/>
  <c r="H1504" i="1"/>
  <c r="D1504" i="1"/>
  <c r="G1504" i="1" s="1"/>
  <c r="C1504" i="1"/>
  <c r="D1503" i="1"/>
  <c r="C1503" i="1"/>
  <c r="H1502" i="1"/>
  <c r="D1502" i="1"/>
  <c r="G1502" i="1" s="1"/>
  <c r="C1502" i="1"/>
  <c r="H1501" i="1"/>
  <c r="D1501" i="1"/>
  <c r="G1501" i="1" s="1"/>
  <c r="C1501" i="1"/>
  <c r="D1500" i="1"/>
  <c r="C1500" i="1"/>
  <c r="D1499" i="1"/>
  <c r="C1499" i="1"/>
  <c r="H1498" i="1"/>
  <c r="D1498" i="1"/>
  <c r="G1498" i="1" s="1"/>
  <c r="C1498" i="1"/>
  <c r="H1497" i="1"/>
  <c r="D1497" i="1"/>
  <c r="G1497" i="1" s="1"/>
  <c r="C1497" i="1"/>
  <c r="D1496" i="1"/>
  <c r="G1496" i="1" s="1"/>
  <c r="C1496" i="1"/>
  <c r="D1495" i="1"/>
  <c r="C1495" i="1"/>
  <c r="H1494" i="1"/>
  <c r="D1494" i="1"/>
  <c r="G1494" i="1" s="1"/>
  <c r="C1494" i="1"/>
  <c r="H1493" i="1"/>
  <c r="D1493" i="1"/>
  <c r="G1493" i="1" s="1"/>
  <c r="C1493" i="1"/>
  <c r="H1492" i="1"/>
  <c r="D1492" i="1"/>
  <c r="G1492" i="1" s="1"/>
  <c r="C1492" i="1"/>
  <c r="D1491" i="1"/>
  <c r="C1491" i="1"/>
  <c r="H1490" i="1"/>
  <c r="D1490" i="1"/>
  <c r="G1490" i="1" s="1"/>
  <c r="C1490" i="1"/>
  <c r="H1489" i="1"/>
  <c r="D1489" i="1"/>
  <c r="G1489" i="1" s="1"/>
  <c r="C1489" i="1"/>
  <c r="D1488" i="1"/>
  <c r="G1488" i="1" s="1"/>
  <c r="C1488" i="1"/>
  <c r="D1487" i="1"/>
  <c r="C1487" i="1"/>
  <c r="C1486" i="1"/>
  <c r="C1485" i="1"/>
  <c r="D1484" i="1"/>
  <c r="G1484" i="1" s="1"/>
  <c r="C1484" i="1"/>
  <c r="D1483" i="1"/>
  <c r="C1483" i="1"/>
  <c r="H1482" i="1"/>
  <c r="D1482" i="1"/>
  <c r="G1482" i="1" s="1"/>
  <c r="C1482" i="1"/>
  <c r="H1481" i="1"/>
  <c r="D1481" i="1"/>
  <c r="G1481" i="1" s="1"/>
  <c r="C1481" i="1"/>
  <c r="D1480" i="1"/>
  <c r="C1480" i="1"/>
  <c r="D1479" i="1"/>
  <c r="C1479" i="1"/>
  <c r="H1478" i="1"/>
  <c r="D1478" i="1"/>
  <c r="G1478" i="1" s="1"/>
  <c r="C1478" i="1"/>
  <c r="H1477" i="1"/>
  <c r="D1477" i="1"/>
  <c r="G1477" i="1" s="1"/>
  <c r="C1477" i="1"/>
  <c r="D1476" i="1"/>
  <c r="G1476" i="1" s="1"/>
  <c r="C1476" i="1"/>
  <c r="D1475" i="1"/>
  <c r="C1475" i="1"/>
  <c r="H1474" i="1"/>
  <c r="D1474" i="1"/>
  <c r="G1474" i="1" s="1"/>
  <c r="C1474" i="1"/>
  <c r="H1473" i="1"/>
  <c r="D1473" i="1"/>
  <c r="G1473" i="1" s="1"/>
  <c r="C1473" i="1"/>
  <c r="H1472" i="1"/>
  <c r="D1472" i="1"/>
  <c r="G1472" i="1" s="1"/>
  <c r="C1472" i="1"/>
  <c r="D1471" i="1"/>
  <c r="C1471" i="1"/>
  <c r="H1470" i="1"/>
  <c r="D1470" i="1"/>
  <c r="G1470" i="1" s="1"/>
  <c r="C1470" i="1"/>
  <c r="H1469" i="1"/>
  <c r="D1469" i="1"/>
  <c r="G1469" i="1" s="1"/>
  <c r="C1469" i="1"/>
  <c r="H1468" i="1"/>
  <c r="D1468" i="1"/>
  <c r="G1468" i="1" s="1"/>
  <c r="C1468" i="1"/>
  <c r="D1467" i="1"/>
  <c r="C1467" i="1"/>
  <c r="H1466" i="1"/>
  <c r="D1466" i="1"/>
  <c r="G1466" i="1" s="1"/>
  <c r="C1466" i="1"/>
  <c r="H1465" i="1"/>
  <c r="D1465" i="1"/>
  <c r="G1465" i="1" s="1"/>
  <c r="C1465" i="1"/>
  <c r="D1464" i="1"/>
  <c r="C1464" i="1"/>
  <c r="D1463" i="1"/>
  <c r="C1463" i="1"/>
  <c r="H1462" i="1"/>
  <c r="D1462" i="1"/>
  <c r="G1462" i="1" s="1"/>
  <c r="C1462" i="1"/>
  <c r="H1461" i="1"/>
  <c r="D1461" i="1"/>
  <c r="G1461" i="1" s="1"/>
  <c r="C1461" i="1"/>
  <c r="D1460" i="1"/>
  <c r="G1460" i="1" s="1"/>
  <c r="C1460" i="1"/>
  <c r="D1459" i="1"/>
  <c r="C1459" i="1"/>
  <c r="H1458" i="1"/>
  <c r="D1458" i="1"/>
  <c r="G1458" i="1" s="1"/>
  <c r="C1458" i="1"/>
  <c r="H1457" i="1"/>
  <c r="D1457" i="1"/>
  <c r="G1457" i="1" s="1"/>
  <c r="C1457" i="1"/>
  <c r="H1456" i="1"/>
  <c r="D1456" i="1"/>
  <c r="G1456" i="1" s="1"/>
  <c r="C1456" i="1"/>
  <c r="D1455" i="1"/>
  <c r="C1455" i="1"/>
  <c r="H1454" i="1"/>
  <c r="D1454" i="1"/>
  <c r="G1454" i="1" s="1"/>
  <c r="C1454" i="1"/>
  <c r="H1453" i="1"/>
  <c r="D1453" i="1"/>
  <c r="G1453" i="1" s="1"/>
  <c r="C1453" i="1"/>
  <c r="D1452" i="1"/>
  <c r="G1452" i="1" s="1"/>
  <c r="C1452" i="1"/>
  <c r="D1451" i="1"/>
  <c r="C1451" i="1"/>
  <c r="H1450" i="1"/>
  <c r="D1450" i="1"/>
  <c r="G1450" i="1" s="1"/>
  <c r="C1450" i="1"/>
  <c r="H1449" i="1"/>
  <c r="D1449" i="1"/>
  <c r="G1449" i="1" s="1"/>
  <c r="C1449" i="1"/>
  <c r="D1448" i="1"/>
  <c r="C1448" i="1"/>
  <c r="D1447" i="1"/>
  <c r="C1447" i="1"/>
  <c r="H1446" i="1"/>
  <c r="D1446" i="1"/>
  <c r="G1446" i="1" s="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H1400" i="1" s="1"/>
  <c r="D1399" i="1"/>
  <c r="C1399" i="1"/>
  <c r="H1399" i="1" s="1"/>
  <c r="D1398" i="1"/>
  <c r="C1398" i="1"/>
  <c r="H1398" i="1" s="1"/>
  <c r="D1397" i="1"/>
  <c r="C1397" i="1"/>
  <c r="H1397" i="1" s="1"/>
  <c r="D1396" i="1"/>
  <c r="C1396" i="1"/>
  <c r="H1396" i="1" s="1"/>
  <c r="H1395" i="1"/>
  <c r="D1395" i="1"/>
  <c r="G1395" i="1" s="1"/>
  <c r="C1395" i="1"/>
  <c r="D1394" i="1"/>
  <c r="C1394" i="1"/>
  <c r="H1394" i="1" s="1"/>
  <c r="H1393" i="1"/>
  <c r="D1393" i="1"/>
  <c r="C1393" i="1"/>
  <c r="D1392" i="1"/>
  <c r="C1392" i="1"/>
  <c r="H1392" i="1" s="1"/>
  <c r="G1391" i="1"/>
  <c r="D1391" i="1"/>
  <c r="C1391" i="1"/>
  <c r="H1391" i="1" s="1"/>
  <c r="D1390" i="1"/>
  <c r="C1390" i="1"/>
  <c r="H1390" i="1" s="1"/>
  <c r="D1389" i="1"/>
  <c r="C1389" i="1"/>
  <c r="H1389" i="1" s="1"/>
  <c r="D1388" i="1"/>
  <c r="C1388" i="1"/>
  <c r="H1388" i="1" s="1"/>
  <c r="H1387" i="1"/>
  <c r="D1387" i="1"/>
  <c r="C1387" i="1"/>
  <c r="D1386" i="1"/>
  <c r="C1386" i="1"/>
  <c r="H1386" i="1" s="1"/>
  <c r="D1385" i="1"/>
  <c r="C1385" i="1"/>
  <c r="H1385" i="1" s="1"/>
  <c r="D1384" i="1"/>
  <c r="C1384" i="1"/>
  <c r="H1384" i="1" s="1"/>
  <c r="D1383" i="1"/>
  <c r="H1383" i="1" s="1"/>
  <c r="C1383"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G1347" i="1" s="1"/>
  <c r="C1347" i="1"/>
  <c r="H1346" i="1"/>
  <c r="G1346" i="1"/>
  <c r="D1346" i="1"/>
  <c r="C1346" i="1"/>
  <c r="H1345" i="1"/>
  <c r="D1345" i="1"/>
  <c r="G1345" i="1" s="1"/>
  <c r="C1345" i="1"/>
  <c r="H1344" i="1"/>
  <c r="G1344" i="1"/>
  <c r="D1344" i="1"/>
  <c r="C1344" i="1"/>
  <c r="H1343" i="1"/>
  <c r="G1343" i="1"/>
  <c r="D1343" i="1"/>
  <c r="C1343" i="1"/>
  <c r="H1342" i="1"/>
  <c r="D1342" i="1"/>
  <c r="G1342" i="1" s="1"/>
  <c r="C1342" i="1"/>
  <c r="D1341" i="1"/>
  <c r="G1341" i="1" s="1"/>
  <c r="C1341" i="1"/>
  <c r="D1340" i="1"/>
  <c r="H1340" i="1" s="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G1305" i="1" s="1"/>
  <c r="C1305" i="1"/>
  <c r="H1304" i="1"/>
  <c r="G1304" i="1"/>
  <c r="D1304" i="1"/>
  <c r="C1304" i="1"/>
  <c r="H1303" i="1"/>
  <c r="G1303" i="1"/>
  <c r="D1303" i="1"/>
  <c r="C1303" i="1"/>
  <c r="G1302" i="1"/>
  <c r="D1302" i="1"/>
  <c r="H1302" i="1" s="1"/>
  <c r="C1302" i="1"/>
  <c r="G1301" i="1"/>
  <c r="D1301" i="1"/>
  <c r="H1301" i="1" s="1"/>
  <c r="C1301" i="1"/>
  <c r="G1300"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D1291" i="1"/>
  <c r="C1291" i="1"/>
  <c r="H1291" i="1" s="1"/>
  <c r="H1290" i="1"/>
  <c r="G1290" i="1"/>
  <c r="D1290" i="1"/>
  <c r="C1290" i="1"/>
  <c r="H1289" i="1"/>
  <c r="G1289" i="1"/>
  <c r="D1289" i="1"/>
  <c r="C1289" i="1"/>
  <c r="H1288" i="1"/>
  <c r="G1288" i="1"/>
  <c r="D1288" i="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1" i="1" s="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D1266" i="1"/>
  <c r="H1266" i="1" s="1"/>
  <c r="C1266" i="1"/>
  <c r="D1265" i="1"/>
  <c r="G1265" i="1" s="1"/>
  <c r="C1265" i="1"/>
  <c r="C1264" i="1"/>
  <c r="H1263" i="1"/>
  <c r="G1263" i="1"/>
  <c r="D1263" i="1"/>
  <c r="C1263" i="1"/>
  <c r="G1262" i="1"/>
  <c r="D1262" i="1"/>
  <c r="H1262" i="1" s="1"/>
  <c r="C1262" i="1"/>
  <c r="H1261" i="1"/>
  <c r="G1261" i="1"/>
  <c r="D1261" i="1"/>
  <c r="C1261" i="1"/>
  <c r="C1260" i="1"/>
  <c r="D1258" i="1"/>
  <c r="C1258" i="1"/>
  <c r="D1257" i="1"/>
  <c r="H1257" i="1" s="1"/>
  <c r="C1257" i="1"/>
  <c r="G1256" i="1"/>
  <c r="D1256" i="1"/>
  <c r="H1256" i="1" s="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G1179" i="1" s="1"/>
  <c r="C1179" i="1"/>
  <c r="H1178" i="1"/>
  <c r="G1178" i="1"/>
  <c r="D1178" i="1"/>
  <c r="C1178" i="1"/>
  <c r="H1177" i="1"/>
  <c r="G1177" i="1"/>
  <c r="D1177" i="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G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D1041" i="1"/>
  <c r="H1041" i="1" s="1"/>
  <c r="C1041" i="1"/>
  <c r="C1040" i="1"/>
  <c r="H1039" i="1"/>
  <c r="G1039" i="1"/>
  <c r="D1039" i="1"/>
  <c r="C1039" i="1"/>
  <c r="H1038" i="1"/>
  <c r="G1038" i="1"/>
  <c r="D1038" i="1"/>
  <c r="C1038" i="1"/>
  <c r="H1037" i="1"/>
  <c r="G1037" i="1"/>
  <c r="D1037" i="1"/>
  <c r="C1037" i="1"/>
  <c r="H1036" i="1"/>
  <c r="G1036" i="1"/>
  <c r="D1036" i="1"/>
  <c r="C1036" i="1"/>
  <c r="H1035" i="1"/>
  <c r="G1035" i="1"/>
  <c r="D1035" i="1"/>
  <c r="C1035" i="1"/>
  <c r="C1034" i="1"/>
  <c r="D1033" i="1"/>
  <c r="H1033" i="1" s="1"/>
  <c r="C1033" i="1"/>
  <c r="H1032" i="1"/>
  <c r="G1032" i="1"/>
  <c r="D1032" i="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H1018" i="1"/>
  <c r="D1018" i="1"/>
  <c r="G1018" i="1" s="1"/>
  <c r="C1018" i="1"/>
  <c r="H1016" i="1"/>
  <c r="G1016" i="1"/>
  <c r="D1016" i="1"/>
  <c r="C1016" i="1"/>
  <c r="H1015" i="1"/>
  <c r="G1015" i="1"/>
  <c r="D1015" i="1"/>
  <c r="C1015" i="1"/>
  <c r="D1014" i="1"/>
  <c r="G1014" i="1" s="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G651" i="1"/>
  <c r="D651" i="1"/>
  <c r="C651" i="1"/>
  <c r="H650" i="1"/>
  <c r="G650" i="1"/>
  <c r="D650" i="1"/>
  <c r="C650" i="1"/>
  <c r="H649" i="1"/>
  <c r="D649" i="1"/>
  <c r="G649" i="1" s="1"/>
  <c r="C649" i="1"/>
  <c r="D648" i="1"/>
  <c r="H648" i="1" s="1"/>
  <c r="C648" i="1"/>
  <c r="H647" i="1"/>
  <c r="G647" i="1"/>
  <c r="D647" i="1"/>
  <c r="C647" i="1"/>
  <c r="H646" i="1"/>
  <c r="G646" i="1"/>
  <c r="D646" i="1"/>
  <c r="C646" i="1"/>
  <c r="H645" i="1"/>
  <c r="D645" i="1"/>
  <c r="G645" i="1" s="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D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H422" i="1" s="1"/>
  <c r="C422" i="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D383" i="1"/>
  <c r="H382" i="1"/>
  <c r="G382" i="1"/>
  <c r="D382" i="1"/>
  <c r="C382" i="1"/>
  <c r="H381" i="1"/>
  <c r="D381" i="1"/>
  <c r="G381" i="1" s="1"/>
  <c r="C381" i="1"/>
  <c r="H380" i="1"/>
  <c r="D380" i="1"/>
  <c r="G380" i="1" s="1"/>
  <c r="C380" i="1"/>
  <c r="H379" i="1"/>
  <c r="G379" i="1"/>
  <c r="D379" i="1"/>
  <c r="C379" i="1"/>
  <c r="H378" i="1"/>
  <c r="G378" i="1"/>
  <c r="D378" i="1"/>
  <c r="C378" i="1"/>
  <c r="H377" i="1"/>
  <c r="D377" i="1"/>
  <c r="G377" i="1" s="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G315" i="1"/>
  <c r="D315" i="1"/>
  <c r="C315" i="1"/>
  <c r="H315" i="1" s="1"/>
  <c r="D314" i="1"/>
  <c r="C314" i="1"/>
  <c r="H314" i="1" s="1"/>
  <c r="D313" i="1"/>
  <c r="C313" i="1"/>
  <c r="H313" i="1" s="1"/>
  <c r="G312" i="1"/>
  <c r="D312" i="1"/>
  <c r="C312" i="1"/>
  <c r="H312" i="1" s="1"/>
  <c r="G311" i="1"/>
  <c r="D311" i="1"/>
  <c r="C311" i="1"/>
  <c r="H311" i="1" s="1"/>
  <c r="D310" i="1"/>
  <c r="C310" i="1"/>
  <c r="H310" i="1" s="1"/>
  <c r="D309" i="1"/>
  <c r="C309" i="1"/>
  <c r="H309" i="1" s="1"/>
  <c r="G308" i="1"/>
  <c r="D308" i="1"/>
  <c r="C308" i="1"/>
  <c r="H308" i="1" s="1"/>
  <c r="G307" i="1"/>
  <c r="D307" i="1"/>
  <c r="C307" i="1"/>
  <c r="H307" i="1" s="1"/>
  <c r="D306" i="1"/>
  <c r="C306" i="1"/>
  <c r="H306" i="1" s="1"/>
  <c r="D305" i="1"/>
  <c r="C305" i="1"/>
  <c r="H305" i="1" s="1"/>
  <c r="H302" i="1"/>
  <c r="D302" i="1"/>
  <c r="C302" i="1"/>
  <c r="H301" i="1"/>
  <c r="D301" i="1"/>
  <c r="C301" i="1"/>
  <c r="H300" i="1"/>
  <c r="D300" i="1"/>
  <c r="C300" i="1"/>
  <c r="G300" i="1" s="1"/>
  <c r="H299" i="1"/>
  <c r="D299" i="1"/>
  <c r="C299" i="1"/>
  <c r="G299" i="1" s="1"/>
  <c r="H298" i="1"/>
  <c r="D298" i="1"/>
  <c r="C298" i="1"/>
  <c r="G298" i="1" s="1"/>
  <c r="H294" i="1"/>
  <c r="D294" i="1"/>
  <c r="C294" i="1"/>
  <c r="G294" i="1" s="1"/>
  <c r="D293" i="1"/>
  <c r="C293" i="1"/>
  <c r="G293" i="1" s="1"/>
  <c r="D292" i="1"/>
  <c r="C292" i="1"/>
  <c r="G292" i="1" s="1"/>
  <c r="H291" i="1"/>
  <c r="D291" i="1"/>
  <c r="C291" i="1"/>
  <c r="G291" i="1" s="1"/>
  <c r="H290" i="1"/>
  <c r="D290" i="1"/>
  <c r="C290" i="1"/>
  <c r="G290" i="1" s="1"/>
  <c r="D289" i="1"/>
  <c r="C289" i="1"/>
  <c r="G289" i="1" s="1"/>
  <c r="D288" i="1"/>
  <c r="C288" i="1"/>
  <c r="G288" i="1" s="1"/>
  <c r="H287" i="1"/>
  <c r="D287" i="1"/>
  <c r="C287" i="1"/>
  <c r="G287" i="1" s="1"/>
  <c r="H286" i="1"/>
  <c r="D286" i="1"/>
  <c r="C286" i="1"/>
  <c r="G286" i="1" s="1"/>
  <c r="D285" i="1"/>
  <c r="C285" i="1"/>
  <c r="G285" i="1" s="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H271" i="1"/>
  <c r="D271" i="1"/>
  <c r="C271" i="1"/>
  <c r="G271" i="1" s="1"/>
  <c r="H270" i="1"/>
  <c r="D270" i="1"/>
  <c r="C270" i="1"/>
  <c r="D269" i="1"/>
  <c r="C269" i="1"/>
  <c r="G269" i="1" s="1"/>
  <c r="D268" i="1"/>
  <c r="C268" i="1"/>
  <c r="G268" i="1" s="1"/>
  <c r="H267" i="1"/>
  <c r="D267" i="1"/>
  <c r="C267" i="1"/>
  <c r="G267" i="1" s="1"/>
  <c r="H266" i="1"/>
  <c r="D266" i="1"/>
  <c r="C266" i="1"/>
  <c r="G266" i="1" s="1"/>
  <c r="D265" i="1"/>
  <c r="C265" i="1"/>
  <c r="D264" i="1"/>
  <c r="C264" i="1"/>
  <c r="G264" i="1" s="1"/>
  <c r="H263" i="1"/>
  <c r="D263" i="1"/>
  <c r="C263" i="1"/>
  <c r="G263" i="1" s="1"/>
  <c r="H262" i="1"/>
  <c r="D262" i="1"/>
  <c r="C262" i="1"/>
  <c r="G262" i="1" s="1"/>
  <c r="D261" i="1"/>
  <c r="C261" i="1"/>
  <c r="G261" i="1" s="1"/>
  <c r="D260" i="1"/>
  <c r="C260" i="1"/>
  <c r="G260" i="1" s="1"/>
  <c r="H259" i="1"/>
  <c r="D259" i="1"/>
  <c r="C259" i="1"/>
  <c r="G259" i="1" s="1"/>
  <c r="C258" i="1"/>
  <c r="G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G225" i="1"/>
  <c r="D225" i="1"/>
  <c r="C225" i="1"/>
  <c r="H225" i="1" s="1"/>
  <c r="D224" i="1"/>
  <c r="C224" i="1"/>
  <c r="H224" i="1" s="1"/>
  <c r="D223" i="1"/>
  <c r="C223" i="1"/>
  <c r="H223" i="1" s="1"/>
  <c r="G222" i="1"/>
  <c r="D222" i="1"/>
  <c r="C222" i="1"/>
  <c r="H222" i="1" s="1"/>
  <c r="G221" i="1"/>
  <c r="D221" i="1"/>
  <c r="C221" i="1"/>
  <c r="H221" i="1" s="1"/>
  <c r="D220" i="1"/>
  <c r="C220" i="1"/>
  <c r="H220" i="1" s="1"/>
  <c r="D219" i="1"/>
  <c r="C219" i="1"/>
  <c r="H219" i="1" s="1"/>
  <c r="G218" i="1"/>
  <c r="D218" i="1"/>
  <c r="C218" i="1"/>
  <c r="H218" i="1" s="1"/>
  <c r="G217" i="1"/>
  <c r="D217" i="1"/>
  <c r="C217" i="1"/>
  <c r="H217" i="1" s="1"/>
  <c r="D216" i="1"/>
  <c r="C216" i="1"/>
  <c r="H216" i="1" s="1"/>
  <c r="D215" i="1"/>
  <c r="C215" i="1"/>
  <c r="H215" i="1" s="1"/>
  <c r="G214" i="1"/>
  <c r="D214" i="1"/>
  <c r="C214" i="1"/>
  <c r="H214" i="1" s="1"/>
  <c r="G213" i="1"/>
  <c r="D213" i="1"/>
  <c r="C213" i="1"/>
  <c r="H213" i="1" s="1"/>
  <c r="D212" i="1"/>
  <c r="C212" i="1"/>
  <c r="H212" i="1" s="1"/>
  <c r="D211" i="1"/>
  <c r="C211" i="1"/>
  <c r="H211" i="1" s="1"/>
  <c r="G210" i="1"/>
  <c r="D210" i="1"/>
  <c r="C210" i="1"/>
  <c r="H210" i="1" s="1"/>
  <c r="G209" i="1"/>
  <c r="D209" i="1"/>
  <c r="C209" i="1"/>
  <c r="H209" i="1" s="1"/>
  <c r="D208" i="1"/>
  <c r="C208" i="1"/>
  <c r="H208" i="1" s="1"/>
  <c r="D207" i="1"/>
  <c r="C207" i="1"/>
  <c r="H207" i="1" s="1"/>
  <c r="G206" i="1"/>
  <c r="D206" i="1"/>
  <c r="C206" i="1"/>
  <c r="D205" i="1"/>
  <c r="G205" i="1" s="1"/>
  <c r="C205" i="1"/>
  <c r="D204" i="1"/>
  <c r="C204" i="1"/>
  <c r="H204" i="1" s="1"/>
  <c r="D203" i="1"/>
  <c r="C203" i="1"/>
  <c r="H203" i="1" s="1"/>
  <c r="G202" i="1"/>
  <c r="D202" i="1"/>
  <c r="C202" i="1"/>
  <c r="D201" i="1"/>
  <c r="G201" i="1" s="1"/>
  <c r="C201" i="1"/>
  <c r="D200" i="1"/>
  <c r="C200" i="1"/>
  <c r="H200" i="1" s="1"/>
  <c r="D199" i="1"/>
  <c r="C199" i="1"/>
  <c r="H199" i="1" s="1"/>
  <c r="G198" i="1"/>
  <c r="D198" i="1"/>
  <c r="C198" i="1"/>
  <c r="D197" i="1"/>
  <c r="G197" i="1" s="1"/>
  <c r="C197" i="1"/>
  <c r="D196" i="1"/>
  <c r="C196" i="1"/>
  <c r="H196" i="1" s="1"/>
  <c r="D195" i="1"/>
  <c r="C195" i="1"/>
  <c r="H195" i="1" s="1"/>
  <c r="G194" i="1"/>
  <c r="D194" i="1"/>
  <c r="C194" i="1"/>
  <c r="D193" i="1"/>
  <c r="G193" i="1" s="1"/>
  <c r="C193" i="1"/>
  <c r="D192" i="1"/>
  <c r="C192" i="1"/>
  <c r="H192" i="1" s="1"/>
  <c r="D191" i="1"/>
  <c r="C191" i="1"/>
  <c r="H191" i="1" s="1"/>
  <c r="D190" i="1"/>
  <c r="G190" i="1" s="1"/>
  <c r="C190" i="1"/>
  <c r="D189" i="1"/>
  <c r="G189" i="1" s="1"/>
  <c r="C189" i="1"/>
  <c r="D188" i="1"/>
  <c r="C188" i="1"/>
  <c r="H188" i="1" s="1"/>
  <c r="D187" i="1"/>
  <c r="C187" i="1"/>
  <c r="H187" i="1" s="1"/>
  <c r="G186" i="1"/>
  <c r="D186" i="1"/>
  <c r="C186" i="1"/>
  <c r="D185" i="1"/>
  <c r="G185" i="1" s="1"/>
  <c r="C185" i="1"/>
  <c r="D184" i="1"/>
  <c r="C184" i="1"/>
  <c r="H184" i="1" s="1"/>
  <c r="D183" i="1"/>
  <c r="C183" i="1"/>
  <c r="H183" i="1" s="1"/>
  <c r="D182" i="1"/>
  <c r="G182" i="1" s="1"/>
  <c r="C182" i="1"/>
  <c r="D181" i="1"/>
  <c r="G181" i="1" s="1"/>
  <c r="C181" i="1"/>
  <c r="D180" i="1"/>
  <c r="C180" i="1"/>
  <c r="H180" i="1" s="1"/>
  <c r="D179" i="1"/>
  <c r="C179" i="1"/>
  <c r="H179" i="1" s="1"/>
  <c r="D178" i="1"/>
  <c r="G178" i="1" s="1"/>
  <c r="C178" i="1"/>
  <c r="D177" i="1"/>
  <c r="G177" i="1" s="1"/>
  <c r="C177" i="1"/>
  <c r="D176" i="1"/>
  <c r="C176" i="1"/>
  <c r="H176" i="1" s="1"/>
  <c r="D175" i="1"/>
  <c r="C175" i="1"/>
  <c r="H175" i="1" s="1"/>
  <c r="D174" i="1"/>
  <c r="G174" i="1" s="1"/>
  <c r="C174" i="1"/>
  <c r="D173" i="1"/>
  <c r="G173" i="1" s="1"/>
  <c r="C173" i="1"/>
  <c r="D172" i="1"/>
  <c r="C172" i="1"/>
  <c r="H172" i="1" s="1"/>
  <c r="D171" i="1"/>
  <c r="C171" i="1"/>
  <c r="H171" i="1" s="1"/>
  <c r="G170" i="1"/>
  <c r="D170" i="1"/>
  <c r="C170" i="1"/>
  <c r="D169" i="1"/>
  <c r="G169" i="1" s="1"/>
  <c r="C169" i="1"/>
  <c r="D168" i="1"/>
  <c r="C168" i="1"/>
  <c r="H168" i="1" s="1"/>
  <c r="D167" i="1"/>
  <c r="C167" i="1"/>
  <c r="C166" i="1"/>
  <c r="D165" i="1"/>
  <c r="G165" i="1" s="1"/>
  <c r="C165" i="1"/>
  <c r="D164" i="1"/>
  <c r="C164" i="1"/>
  <c r="H164" i="1" s="1"/>
  <c r="D163" i="1"/>
  <c r="C163" i="1"/>
  <c r="D162" i="1"/>
  <c r="G162" i="1" s="1"/>
  <c r="C162" i="1"/>
  <c r="D161" i="1"/>
  <c r="G161" i="1" s="1"/>
  <c r="C161" i="1"/>
  <c r="D159" i="1"/>
  <c r="C159" i="1"/>
  <c r="H159" i="1" s="1"/>
  <c r="D158" i="1"/>
  <c r="G158" i="1" s="1"/>
  <c r="C158" i="1"/>
  <c r="D157" i="1"/>
  <c r="G157" i="1" s="1"/>
  <c r="C157" i="1"/>
  <c r="D156" i="1"/>
  <c r="C156" i="1"/>
  <c r="H156" i="1" s="1"/>
  <c r="D155" i="1"/>
  <c r="C155" i="1"/>
  <c r="H155" i="1" s="1"/>
  <c r="G154" i="1"/>
  <c r="D154" i="1"/>
  <c r="C154" i="1"/>
  <c r="D153" i="1"/>
  <c r="G153" i="1" s="1"/>
  <c r="C153" i="1"/>
  <c r="D152" i="1"/>
  <c r="C152" i="1"/>
  <c r="H152" i="1" s="1"/>
  <c r="D151" i="1"/>
  <c r="C151" i="1"/>
  <c r="H151" i="1" s="1"/>
  <c r="D150" i="1"/>
  <c r="G150" i="1" s="1"/>
  <c r="C150" i="1"/>
  <c r="D147" i="1"/>
  <c r="C147" i="1"/>
  <c r="H147" i="1" s="1"/>
  <c r="G146" i="1"/>
  <c r="D146" i="1"/>
  <c r="C146" i="1"/>
  <c r="D145" i="1"/>
  <c r="G145" i="1" s="1"/>
  <c r="C145" i="1"/>
  <c r="D144" i="1"/>
  <c r="C144" i="1"/>
  <c r="H144" i="1" s="1"/>
  <c r="D143" i="1"/>
  <c r="C143" i="1"/>
  <c r="H143" i="1" s="1"/>
  <c r="G142" i="1"/>
  <c r="D142" i="1"/>
  <c r="C142" i="1"/>
  <c r="D141" i="1"/>
  <c r="G141" i="1" s="1"/>
  <c r="C141" i="1"/>
  <c r="D140" i="1"/>
  <c r="C140" i="1"/>
  <c r="H140" i="1" s="1"/>
  <c r="D139" i="1"/>
  <c r="C139" i="1"/>
  <c r="H139" i="1" s="1"/>
  <c r="G138" i="1"/>
  <c r="D138" i="1"/>
  <c r="C138" i="1"/>
  <c r="D137" i="1"/>
  <c r="D136" i="1"/>
  <c r="D135" i="1"/>
  <c r="C135" i="1"/>
  <c r="H135" i="1" s="1"/>
  <c r="G134" i="1"/>
  <c r="D134" i="1"/>
  <c r="C134" i="1"/>
  <c r="D133" i="1"/>
  <c r="G133" i="1" s="1"/>
  <c r="C133" i="1"/>
  <c r="D132" i="1"/>
  <c r="C132" i="1"/>
  <c r="H132" i="1" s="1"/>
  <c r="D131" i="1"/>
  <c r="C131" i="1"/>
  <c r="H131" i="1" s="1"/>
  <c r="C130" i="1"/>
  <c r="D129" i="1"/>
  <c r="G129" i="1" s="1"/>
  <c r="C129" i="1"/>
  <c r="D128" i="1"/>
  <c r="C128" i="1"/>
  <c r="H128" i="1" s="1"/>
  <c r="D127" i="1"/>
  <c r="C127" i="1"/>
  <c r="H127" i="1" s="1"/>
  <c r="D126" i="1"/>
  <c r="G126" i="1" s="1"/>
  <c r="C126" i="1"/>
  <c r="D125" i="1"/>
  <c r="G125" i="1" s="1"/>
  <c r="C125" i="1"/>
  <c r="D124" i="1"/>
  <c r="C124" i="1"/>
  <c r="H124" i="1" s="1"/>
  <c r="D123" i="1"/>
  <c r="C123" i="1"/>
  <c r="H123" i="1" s="1"/>
  <c r="D122" i="1"/>
  <c r="G122" i="1" s="1"/>
  <c r="C122" i="1"/>
  <c r="D121" i="1"/>
  <c r="D120" i="1"/>
  <c r="C120" i="1"/>
  <c r="H120" i="1" s="1"/>
  <c r="D119" i="1"/>
  <c r="C119" i="1"/>
  <c r="H119" i="1" s="1"/>
  <c r="G118" i="1"/>
  <c r="D118" i="1"/>
  <c r="C118" i="1"/>
  <c r="D117" i="1"/>
  <c r="G117" i="1" s="1"/>
  <c r="C117" i="1"/>
  <c r="D116" i="1"/>
  <c r="C116" i="1"/>
  <c r="H116" i="1" s="1"/>
  <c r="D115" i="1"/>
  <c r="C115" i="1"/>
  <c r="H115" i="1" s="1"/>
  <c r="G114" i="1"/>
  <c r="D114" i="1"/>
  <c r="C114" i="1"/>
  <c r="D113" i="1"/>
  <c r="G113" i="1" s="1"/>
  <c r="C113" i="1"/>
  <c r="D112" i="1"/>
  <c r="C112" i="1"/>
  <c r="H112" i="1" s="1"/>
  <c r="D111" i="1"/>
  <c r="C111" i="1"/>
  <c r="H111" i="1" s="1"/>
  <c r="G110" i="1"/>
  <c r="D110" i="1"/>
  <c r="C110" i="1"/>
  <c r="D109" i="1"/>
  <c r="G109" i="1" s="1"/>
  <c r="C109" i="1"/>
  <c r="D108" i="1"/>
  <c r="C108" i="1"/>
  <c r="H108" i="1" s="1"/>
  <c r="D107" i="1"/>
  <c r="C107" i="1"/>
  <c r="H107" i="1" s="1"/>
  <c r="G106" i="1"/>
  <c r="D106" i="1"/>
  <c r="C106" i="1"/>
  <c r="D105" i="1"/>
  <c r="G105" i="1" s="1"/>
  <c r="C105" i="1"/>
  <c r="D104" i="1"/>
  <c r="C104" i="1"/>
  <c r="H104" i="1" s="1"/>
  <c r="D103" i="1"/>
  <c r="C103" i="1"/>
  <c r="H103" i="1" s="1"/>
  <c r="D101" i="1"/>
  <c r="G101" i="1" s="1"/>
  <c r="C101" i="1"/>
  <c r="D100" i="1"/>
  <c r="C100" i="1"/>
  <c r="H100" i="1" s="1"/>
  <c r="D99" i="1"/>
  <c r="C99" i="1"/>
  <c r="H99" i="1" s="1"/>
  <c r="G98" i="1"/>
  <c r="D98" i="1"/>
  <c r="C98" i="1"/>
  <c r="D97" i="1"/>
  <c r="G97" i="1" s="1"/>
  <c r="C97" i="1"/>
  <c r="D96" i="1"/>
  <c r="C96" i="1"/>
  <c r="H96" i="1" s="1"/>
  <c r="D95" i="1"/>
  <c r="C95" i="1"/>
  <c r="H95" i="1" s="1"/>
  <c r="G94" i="1"/>
  <c r="D94" i="1"/>
  <c r="C94" i="1"/>
  <c r="D93" i="1"/>
  <c r="G93" i="1" s="1"/>
  <c r="C93" i="1"/>
  <c r="D92" i="1"/>
  <c r="C92" i="1"/>
  <c r="H92" i="1" s="1"/>
  <c r="D91" i="1"/>
  <c r="C91" i="1"/>
  <c r="H91" i="1" s="1"/>
  <c r="G90" i="1"/>
  <c r="D90" i="1"/>
  <c r="C90" i="1"/>
  <c r="D89" i="1"/>
  <c r="G89" i="1" s="1"/>
  <c r="C89" i="1"/>
  <c r="D88" i="1"/>
  <c r="C88" i="1"/>
  <c r="H88" i="1" s="1"/>
  <c r="D87" i="1"/>
  <c r="C87" i="1"/>
  <c r="H87" i="1" s="1"/>
  <c r="G86" i="1"/>
  <c r="D86" i="1"/>
  <c r="C86" i="1"/>
  <c r="D85" i="1"/>
  <c r="G85" i="1" s="1"/>
  <c r="C85" i="1"/>
  <c r="D84" i="1"/>
  <c r="C84" i="1"/>
  <c r="H84" i="1" s="1"/>
  <c r="D83" i="1"/>
  <c r="C83" i="1"/>
  <c r="H83" i="1" s="1"/>
  <c r="G82" i="1"/>
  <c r="D82" i="1"/>
  <c r="C82" i="1"/>
  <c r="D81" i="1"/>
  <c r="G81" i="1" s="1"/>
  <c r="C81" i="1"/>
  <c r="D80" i="1"/>
  <c r="C80" i="1"/>
  <c r="H80" i="1" s="1"/>
  <c r="D79" i="1"/>
  <c r="C79" i="1"/>
  <c r="H79" i="1" s="1"/>
  <c r="D77" i="1"/>
  <c r="G77" i="1" s="1"/>
  <c r="C77" i="1"/>
  <c r="D76" i="1"/>
  <c r="C76" i="1"/>
  <c r="H76" i="1" s="1"/>
  <c r="D75" i="1"/>
  <c r="C75" i="1"/>
  <c r="H75" i="1" s="1"/>
  <c r="G74" i="1"/>
  <c r="D74" i="1"/>
  <c r="C74" i="1"/>
  <c r="D73" i="1"/>
  <c r="G73" i="1" s="1"/>
  <c r="C73" i="1"/>
  <c r="D72" i="1"/>
  <c r="C72" i="1"/>
  <c r="H72" i="1" s="1"/>
  <c r="D71" i="1"/>
  <c r="C71" i="1"/>
  <c r="H71" i="1" s="1"/>
  <c r="G70" i="1"/>
  <c r="D70" i="1"/>
  <c r="C70" i="1"/>
  <c r="D69" i="1"/>
  <c r="G69" i="1" s="1"/>
  <c r="C69" i="1"/>
  <c r="D68" i="1"/>
  <c r="C68" i="1"/>
  <c r="H68" i="1" s="1"/>
  <c r="D67" i="1"/>
  <c r="C67" i="1"/>
  <c r="H67" i="1" s="1"/>
  <c r="G66" i="1"/>
  <c r="D66" i="1"/>
  <c r="C66" i="1"/>
  <c r="D65" i="1"/>
  <c r="G65" i="1" s="1"/>
  <c r="C65" i="1"/>
  <c r="D64" i="1"/>
  <c r="C64" i="1"/>
  <c r="H64" i="1" s="1"/>
  <c r="D63" i="1"/>
  <c r="C63" i="1"/>
  <c r="H63" i="1" s="1"/>
  <c r="G62" i="1"/>
  <c r="D62" i="1"/>
  <c r="C62" i="1"/>
  <c r="D61" i="1"/>
  <c r="G61" i="1" s="1"/>
  <c r="C61" i="1"/>
  <c r="D60" i="1"/>
  <c r="C60" i="1"/>
  <c r="H60" i="1" s="1"/>
  <c r="D59" i="1"/>
  <c r="C59" i="1"/>
  <c r="H59" i="1" s="1"/>
  <c r="G58" i="1"/>
  <c r="D58" i="1"/>
  <c r="C58" i="1"/>
  <c r="D57" i="1"/>
  <c r="G57" i="1" s="1"/>
  <c r="C57" i="1"/>
  <c r="D56" i="1"/>
  <c r="C56" i="1"/>
  <c r="H56" i="1" s="1"/>
  <c r="D55" i="1"/>
  <c r="C55" i="1"/>
  <c r="H55" i="1" s="1"/>
  <c r="G54" i="1"/>
  <c r="D54" i="1"/>
  <c r="C54" i="1"/>
  <c r="D53" i="1"/>
  <c r="G53" i="1" s="1"/>
  <c r="C53" i="1"/>
  <c r="D52" i="1"/>
  <c r="C52" i="1"/>
  <c r="H52" i="1" s="1"/>
  <c r="D51" i="1"/>
  <c r="C51" i="1"/>
  <c r="H51" i="1" s="1"/>
  <c r="G50" i="1"/>
  <c r="D50" i="1"/>
  <c r="C50" i="1"/>
  <c r="D49" i="1"/>
  <c r="G49" i="1" s="1"/>
  <c r="C49" i="1"/>
  <c r="D48" i="1"/>
  <c r="C48" i="1"/>
  <c r="H48" i="1" s="1"/>
  <c r="D47" i="1"/>
  <c r="C47" i="1"/>
  <c r="H47" i="1" s="1"/>
  <c r="C46" i="1"/>
  <c r="D45" i="1"/>
  <c r="D44" i="1"/>
  <c r="C44" i="1"/>
  <c r="H44" i="1" s="1"/>
  <c r="D43" i="1"/>
  <c r="C43" i="1"/>
  <c r="H43" i="1" s="1"/>
  <c r="G42" i="1"/>
  <c r="D42" i="1"/>
  <c r="C42" i="1"/>
  <c r="D41" i="1"/>
  <c r="G41" i="1" s="1"/>
  <c r="C41" i="1"/>
  <c r="D40" i="1"/>
  <c r="C40" i="1"/>
  <c r="H40" i="1" s="1"/>
  <c r="D39" i="1"/>
  <c r="C39" i="1"/>
  <c r="H39" i="1" s="1"/>
  <c r="G38" i="1"/>
  <c r="D38" i="1"/>
  <c r="C38" i="1"/>
  <c r="D37" i="1"/>
  <c r="G37" i="1" s="1"/>
  <c r="C37" i="1"/>
  <c r="D36" i="1"/>
  <c r="C36" i="1"/>
  <c r="H36" i="1" s="1"/>
  <c r="D35" i="1"/>
  <c r="C35" i="1"/>
  <c r="H35" i="1" s="1"/>
  <c r="G34" i="1"/>
  <c r="D34" i="1"/>
  <c r="C34" i="1"/>
  <c r="D33" i="1"/>
  <c r="G33" i="1" s="1"/>
  <c r="C33" i="1"/>
  <c r="D32" i="1"/>
  <c r="C32" i="1"/>
  <c r="H32" i="1" s="1"/>
  <c r="D31" i="1"/>
  <c r="C31" i="1"/>
  <c r="H31" i="1" s="1"/>
  <c r="G30" i="1"/>
  <c r="D30" i="1"/>
  <c r="C30" i="1"/>
  <c r="D29" i="1"/>
  <c r="G29" i="1" s="1"/>
  <c r="C29" i="1"/>
  <c r="D28" i="1"/>
  <c r="C28" i="1"/>
  <c r="H28" i="1" s="1"/>
  <c r="D27" i="1"/>
  <c r="C27" i="1"/>
  <c r="H27" i="1" s="1"/>
  <c r="G26" i="1"/>
  <c r="D26" i="1"/>
  <c r="C26" i="1"/>
  <c r="D25" i="1"/>
  <c r="G25" i="1" s="1"/>
  <c r="C25" i="1"/>
  <c r="D24" i="1"/>
  <c r="C24" i="1"/>
  <c r="H24" i="1" s="1"/>
  <c r="D23" i="1"/>
  <c r="C23" i="1"/>
  <c r="H23" i="1" s="1"/>
  <c r="G22" i="1"/>
  <c r="D22" i="1"/>
  <c r="C22" i="1"/>
  <c r="D21" i="1"/>
  <c r="G21" i="1" s="1"/>
  <c r="C21" i="1"/>
  <c r="D20" i="1"/>
  <c r="C20" i="1"/>
  <c r="H20" i="1" s="1"/>
  <c r="D19" i="1"/>
  <c r="C19" i="1"/>
  <c r="H19" i="1" s="1"/>
  <c r="G18" i="1"/>
  <c r="D18" i="1"/>
  <c r="C18" i="1"/>
  <c r="D17" i="1"/>
  <c r="G17" i="1" s="1"/>
  <c r="C17" i="1"/>
  <c r="D16" i="1"/>
  <c r="C16" i="1"/>
  <c r="H16" i="1" s="1"/>
  <c r="D15" i="1"/>
  <c r="C15" i="1"/>
  <c r="H15" i="1" s="1"/>
  <c r="G14" i="1"/>
  <c r="D14" i="1"/>
  <c r="C14" i="1"/>
  <c r="D13" i="1"/>
  <c r="G13" i="1" s="1"/>
  <c r="C13" i="1"/>
  <c r="D12" i="1"/>
  <c r="C12" i="1"/>
  <c r="H12" i="1" s="1"/>
  <c r="D11" i="1"/>
  <c r="C11" i="1"/>
  <c r="H11" i="1" s="1"/>
  <c r="G10" i="1"/>
  <c r="D10" i="1"/>
  <c r="C10" i="1"/>
  <c r="D9" i="1"/>
  <c r="G9" i="1" s="1"/>
  <c r="C9" i="1"/>
  <c r="D8" i="1"/>
  <c r="C8" i="1"/>
  <c r="H8" i="1" s="1"/>
  <c r="D7" i="1"/>
  <c r="C7" i="1"/>
  <c r="H7" i="1" s="1"/>
  <c r="G6" i="1"/>
  <c r="D6" i="1"/>
  <c r="C6" i="1"/>
  <c r="D5" i="1"/>
  <c r="G5" i="1" s="1"/>
  <c r="C5" i="1"/>
  <c r="D4" i="1"/>
  <c r="C4" i="1"/>
  <c r="H4" i="1" s="1"/>
  <c r="C3" i="1"/>
  <c r="G736" i="1" l="1"/>
  <c r="E56" i="9"/>
  <c r="B56" i="9" s="1"/>
  <c r="G1340" i="1"/>
  <c r="H1287" i="1"/>
  <c r="G1281" i="1"/>
  <c r="E305" i="9"/>
  <c r="B305" i="9" s="1"/>
  <c r="G1266" i="1"/>
  <c r="G1264" i="1"/>
  <c r="H1265" i="1"/>
  <c r="H1540" i="1"/>
  <c r="H1542" i="1"/>
  <c r="H1305" i="1"/>
  <c r="H1347" i="1"/>
  <c r="E319" i="9"/>
  <c r="B319" i="9" s="1"/>
  <c r="E338" i="9"/>
  <c r="B338" i="9" s="1"/>
  <c r="H1341" i="1"/>
  <c r="G1393" i="1"/>
  <c r="G1387" i="1"/>
  <c r="G1400" i="1"/>
  <c r="G1399" i="1"/>
  <c r="G1398" i="1"/>
  <c r="G1397" i="1"/>
  <c r="G1396" i="1"/>
  <c r="G1394" i="1"/>
  <c r="G1392" i="1"/>
  <c r="G1390" i="1"/>
  <c r="E335" i="9"/>
  <c r="B335" i="9" s="1"/>
  <c r="G1389" i="1"/>
  <c r="G1388" i="1"/>
  <c r="G1386" i="1"/>
  <c r="G1385" i="1"/>
  <c r="G1384" i="1"/>
  <c r="G1382" i="1"/>
  <c r="H1382" i="1"/>
  <c r="D22" i="7"/>
  <c r="G1306" i="1"/>
  <c r="G1383" i="1"/>
  <c r="G1338" i="1"/>
  <c r="G1311" i="1"/>
  <c r="H1292" i="1"/>
  <c r="G1292" i="1"/>
  <c r="G1291" i="1"/>
  <c r="G1287" i="1"/>
  <c r="E255" i="5"/>
  <c r="D1259" i="1" s="1"/>
  <c r="F260" i="5"/>
  <c r="D1260" i="1"/>
  <c r="E340" i="9"/>
  <c r="B340" i="9" s="1"/>
  <c r="H1176" i="1"/>
  <c r="H1179" i="1"/>
  <c r="F171" i="5"/>
  <c r="G1166" i="1"/>
  <c r="G1165" i="1"/>
  <c r="H1092" i="1"/>
  <c r="E307" i="9"/>
  <c r="B307" i="9" s="1"/>
  <c r="G1087" i="1"/>
  <c r="G1090" i="1"/>
  <c r="G1057" i="1"/>
  <c r="G1059" i="1"/>
  <c r="G1041" i="1"/>
  <c r="G1033" i="1"/>
  <c r="G1031" i="1"/>
  <c r="G1030" i="1"/>
  <c r="G1029" i="1"/>
  <c r="G1028" i="1"/>
  <c r="G1027" i="1"/>
  <c r="G1026" i="1"/>
  <c r="G1024" i="1"/>
  <c r="G1025" i="1"/>
  <c r="G1023" i="1"/>
  <c r="G1020" i="1"/>
  <c r="H1013" i="1"/>
  <c r="H1014" i="1"/>
  <c r="H1686" i="1"/>
  <c r="H1683" i="1"/>
  <c r="G1681" i="1"/>
  <c r="E37" i="9"/>
  <c r="B37" i="9" s="1"/>
  <c r="E329" i="9"/>
  <c r="B329" i="9" s="1"/>
  <c r="G1613" i="1"/>
  <c r="H1610" i="1"/>
  <c r="H1606" i="1"/>
  <c r="H1602" i="1"/>
  <c r="G1602" i="1"/>
  <c r="G1605" i="1"/>
  <c r="G1601" i="1"/>
  <c r="G1594" i="1"/>
  <c r="G1593" i="1"/>
  <c r="H1591" i="1"/>
  <c r="G1583" i="1"/>
  <c r="H1583" i="1"/>
  <c r="G1586" i="1"/>
  <c r="C1585" i="1"/>
  <c r="G1522" i="1"/>
  <c r="E114" i="6"/>
  <c r="H1513" i="1"/>
  <c r="F236" i="9"/>
  <c r="B236" i="9" s="1"/>
  <c r="E326" i="9"/>
  <c r="B326" i="9" s="1"/>
  <c r="E312" i="9"/>
  <c r="B312" i="9" s="1"/>
  <c r="E31" i="9"/>
  <c r="B31" i="9" s="1"/>
  <c r="E311" i="9"/>
  <c r="B311" i="9" s="1"/>
  <c r="E320" i="9"/>
  <c r="B320" i="9" s="1"/>
  <c r="E327" i="9"/>
  <c r="B327" i="9" s="1"/>
  <c r="H653" i="1"/>
  <c r="B296" i="9"/>
  <c r="F244" i="9"/>
  <c r="E57" i="9"/>
  <c r="B57" i="9" s="1"/>
  <c r="G648" i="1"/>
  <c r="G416" i="1"/>
  <c r="E647" i="4"/>
  <c r="D641" i="1" s="1"/>
  <c r="D421" i="1"/>
  <c r="H421" i="1" s="1"/>
  <c r="G414" i="1"/>
  <c r="H374" i="1"/>
  <c r="G302" i="1"/>
  <c r="G301" i="1"/>
  <c r="F428" i="4"/>
  <c r="G421" i="1"/>
  <c r="G422" i="1"/>
  <c r="E648" i="4"/>
  <c r="D642" i="1" s="1"/>
  <c r="G272" i="1"/>
  <c r="F273" i="4"/>
  <c r="F274" i="4"/>
  <c r="G270" i="1"/>
  <c r="F262" i="4"/>
  <c r="G265" i="1"/>
  <c r="B244" i="9"/>
  <c r="F243" i="9"/>
  <c r="B243" i="9" s="1"/>
  <c r="B240" i="9"/>
  <c r="F239" i="9"/>
  <c r="B239" i="9" s="1"/>
  <c r="E51" i="9"/>
  <c r="B51" i="9" s="1"/>
  <c r="H167" i="1"/>
  <c r="H163" i="1"/>
  <c r="F160" i="4"/>
  <c r="E48" i="9"/>
  <c r="F154" i="4"/>
  <c r="F129" i="4"/>
  <c r="F126" i="4"/>
  <c r="F125" i="4"/>
  <c r="F112" i="4"/>
  <c r="E35" i="9"/>
  <c r="B35" i="9" s="1"/>
  <c r="G1471" i="1"/>
  <c r="H1471" i="1"/>
  <c r="G1495" i="1"/>
  <c r="H1495" i="1"/>
  <c r="G1500" i="1"/>
  <c r="H1500" i="1"/>
  <c r="H1564" i="1"/>
  <c r="G1564" i="1"/>
  <c r="J1564" i="1"/>
  <c r="D304" i="1"/>
  <c r="D388" i="1"/>
  <c r="E373" i="4"/>
  <c r="D368" i="1" s="1"/>
  <c r="F457" i="4"/>
  <c r="C451" i="1"/>
  <c r="D466" i="4"/>
  <c r="F473" i="4"/>
  <c r="C467" i="1"/>
  <c r="D7" i="5"/>
  <c r="C1017" i="1"/>
  <c r="F35" i="5"/>
  <c r="D1040" i="1"/>
  <c r="F255" i="5"/>
  <c r="C1259" i="1"/>
  <c r="E89" i="6"/>
  <c r="D1485" i="1" s="1"/>
  <c r="D1486" i="1"/>
  <c r="H1258" i="1"/>
  <c r="G1258" i="1"/>
  <c r="G1459" i="1"/>
  <c r="H1459" i="1"/>
  <c r="H1488" i="1"/>
  <c r="G1491" i="1"/>
  <c r="H1491" i="1"/>
  <c r="H1519" i="1"/>
  <c r="H1561" i="1"/>
  <c r="G1561" i="1"/>
  <c r="J1561" i="1"/>
  <c r="H1581" i="1"/>
  <c r="G1581" i="1"/>
  <c r="J1581" i="1"/>
  <c r="F141" i="4"/>
  <c r="D140" i="4"/>
  <c r="F362" i="4"/>
  <c r="D361" i="4"/>
  <c r="C357" i="1"/>
  <c r="G1634" i="1"/>
  <c r="H1634" i="1"/>
  <c r="G1654" i="1"/>
  <c r="H1654" i="1"/>
  <c r="G217" i="9"/>
  <c r="E217" i="9" s="1"/>
  <c r="B217" i="9" s="1"/>
  <c r="G1464" i="1"/>
  <c r="H1464" i="1"/>
  <c r="I1554" i="1"/>
  <c r="D373" i="4"/>
  <c r="F388" i="4"/>
  <c r="C383" i="1"/>
  <c r="G4" i="1"/>
  <c r="H6" i="1"/>
  <c r="G8" i="1"/>
  <c r="H10" i="1"/>
  <c r="G12" i="1"/>
  <c r="H14" i="1"/>
  <c r="G16" i="1"/>
  <c r="H18" i="1"/>
  <c r="G20" i="1"/>
  <c r="H22" i="1"/>
  <c r="G24" i="1"/>
  <c r="H26" i="1"/>
  <c r="G28" i="1"/>
  <c r="H30" i="1"/>
  <c r="G32" i="1"/>
  <c r="H34" i="1"/>
  <c r="G36" i="1"/>
  <c r="H38" i="1"/>
  <c r="G40" i="1"/>
  <c r="H42" i="1"/>
  <c r="G44"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G120" i="1"/>
  <c r="H122" i="1"/>
  <c r="G124" i="1"/>
  <c r="H126" i="1"/>
  <c r="G128" i="1"/>
  <c r="H130" i="1"/>
  <c r="G132" i="1"/>
  <c r="H134" i="1"/>
  <c r="H138" i="1"/>
  <c r="G140" i="1"/>
  <c r="H142" i="1"/>
  <c r="G144" i="1"/>
  <c r="H146" i="1"/>
  <c r="H150" i="1"/>
  <c r="G152" i="1"/>
  <c r="H154" i="1"/>
  <c r="G156" i="1"/>
  <c r="H158" i="1"/>
  <c r="H162" i="1"/>
  <c r="G164" i="1"/>
  <c r="H166" i="1"/>
  <c r="G168" i="1"/>
  <c r="H170" i="1"/>
  <c r="G172" i="1"/>
  <c r="H174" i="1"/>
  <c r="G176" i="1"/>
  <c r="H178" i="1"/>
  <c r="G180" i="1"/>
  <c r="H182" i="1"/>
  <c r="G184" i="1"/>
  <c r="H186" i="1"/>
  <c r="G188" i="1"/>
  <c r="H190" i="1"/>
  <c r="G192" i="1"/>
  <c r="H194" i="1"/>
  <c r="G196" i="1"/>
  <c r="H198" i="1"/>
  <c r="G200" i="1"/>
  <c r="H202" i="1"/>
  <c r="G204" i="1"/>
  <c r="H206" i="1"/>
  <c r="G208" i="1"/>
  <c r="G212" i="1"/>
  <c r="G216" i="1"/>
  <c r="G220" i="1"/>
  <c r="G224" i="1"/>
  <c r="G242" i="1"/>
  <c r="G243" i="1"/>
  <c r="G244" i="1"/>
  <c r="G245" i="1"/>
  <c r="G246" i="1"/>
  <c r="G247" i="1"/>
  <c r="G248" i="1"/>
  <c r="G249" i="1"/>
  <c r="G250" i="1"/>
  <c r="G251" i="1"/>
  <c r="G252" i="1"/>
  <c r="G253" i="1"/>
  <c r="G254" i="1"/>
  <c r="G255" i="1"/>
  <c r="G256" i="1"/>
  <c r="G257" i="1"/>
  <c r="H261" i="1"/>
  <c r="H265" i="1"/>
  <c r="H269" i="1"/>
  <c r="H273" i="1"/>
  <c r="H277" i="1"/>
  <c r="H281" i="1"/>
  <c r="H285" i="1"/>
  <c r="H289" i="1"/>
  <c r="H293" i="1"/>
  <c r="G306" i="1"/>
  <c r="G310" i="1"/>
  <c r="G314" i="1"/>
  <c r="G337" i="1"/>
  <c r="G338" i="1"/>
  <c r="G339" i="1"/>
  <c r="G340" i="1"/>
  <c r="G341" i="1"/>
  <c r="G342" i="1"/>
  <c r="G343" i="1"/>
  <c r="G344" i="1"/>
  <c r="G345" i="1"/>
  <c r="G346" i="1"/>
  <c r="G347" i="1"/>
  <c r="G348" i="1"/>
  <c r="G349" i="1"/>
  <c r="G350" i="1"/>
  <c r="G351" i="1"/>
  <c r="G352" i="1"/>
  <c r="G353" i="1"/>
  <c r="G354" i="1"/>
  <c r="G1034"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452" i="1"/>
  <c r="G1455" i="1"/>
  <c r="H1455" i="1"/>
  <c r="H1484" i="1"/>
  <c r="G1515" i="1"/>
  <c r="H1515" i="1"/>
  <c r="I1578" i="1"/>
  <c r="C485" i="1"/>
  <c r="F491" i="4"/>
  <c r="H508" i="1"/>
  <c r="G508" i="1"/>
  <c r="F523" i="4"/>
  <c r="D522" i="4"/>
  <c r="C517" i="1"/>
  <c r="H258" i="1"/>
  <c r="H5" i="1"/>
  <c r="G7" i="1"/>
  <c r="H9" i="1"/>
  <c r="G11" i="1"/>
  <c r="H13" i="1"/>
  <c r="G15" i="1"/>
  <c r="H17" i="1"/>
  <c r="G19" i="1"/>
  <c r="H21" i="1"/>
  <c r="G23" i="1"/>
  <c r="H25" i="1"/>
  <c r="G27" i="1"/>
  <c r="H29" i="1"/>
  <c r="G31" i="1"/>
  <c r="H33" i="1"/>
  <c r="G35" i="1"/>
  <c r="H37" i="1"/>
  <c r="G39" i="1"/>
  <c r="H41" i="1"/>
  <c r="G43" i="1"/>
  <c r="D46" i="1"/>
  <c r="G46" i="1" s="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C121" i="1"/>
  <c r="G123" i="1"/>
  <c r="H125" i="1"/>
  <c r="G127" i="1"/>
  <c r="H129" i="1"/>
  <c r="G131" i="1"/>
  <c r="H133" i="1"/>
  <c r="G135" i="1"/>
  <c r="C137" i="1"/>
  <c r="G139" i="1"/>
  <c r="H141" i="1"/>
  <c r="G143" i="1"/>
  <c r="H145" i="1"/>
  <c r="G147" i="1"/>
  <c r="C149" i="1"/>
  <c r="G151" i="1"/>
  <c r="H153" i="1"/>
  <c r="G155" i="1"/>
  <c r="H157" i="1"/>
  <c r="G159" i="1"/>
  <c r="H161" i="1"/>
  <c r="G163" i="1"/>
  <c r="H165" i="1"/>
  <c r="G167" i="1"/>
  <c r="H169" i="1"/>
  <c r="G171" i="1"/>
  <c r="H173" i="1"/>
  <c r="G175" i="1"/>
  <c r="H177" i="1"/>
  <c r="G179" i="1"/>
  <c r="H181" i="1"/>
  <c r="G183" i="1"/>
  <c r="H185" i="1"/>
  <c r="G187" i="1"/>
  <c r="H189" i="1"/>
  <c r="G191" i="1"/>
  <c r="H193" i="1"/>
  <c r="G195" i="1"/>
  <c r="H197" i="1"/>
  <c r="G199" i="1"/>
  <c r="H201" i="1"/>
  <c r="G203" i="1"/>
  <c r="H205" i="1"/>
  <c r="G207" i="1"/>
  <c r="G211" i="1"/>
  <c r="G215" i="1"/>
  <c r="G219" i="1"/>
  <c r="G223" i="1"/>
  <c r="H260" i="1"/>
  <c r="H264" i="1"/>
  <c r="H268" i="1"/>
  <c r="H272" i="1"/>
  <c r="H276" i="1"/>
  <c r="H280" i="1"/>
  <c r="H284" i="1"/>
  <c r="H288" i="1"/>
  <c r="H292" i="1"/>
  <c r="G305" i="1"/>
  <c r="G309" i="1"/>
  <c r="G313" i="1"/>
  <c r="G1448" i="1"/>
  <c r="H1448" i="1"/>
  <c r="G1475" i="1"/>
  <c r="H1475" i="1"/>
  <c r="G1480" i="1"/>
  <c r="H1480" i="1"/>
  <c r="G1507" i="1"/>
  <c r="H1507" i="1"/>
  <c r="D431" i="4"/>
  <c r="G1451" i="1"/>
  <c r="H1451" i="1"/>
  <c r="G1467" i="1"/>
  <c r="H1467" i="1"/>
  <c r="G1483" i="1"/>
  <c r="H1483" i="1"/>
  <c r="G1487" i="1"/>
  <c r="H1487" i="1"/>
  <c r="G1503" i="1"/>
  <c r="H1503" i="1"/>
  <c r="G1518" i="1"/>
  <c r="H1518" i="1"/>
  <c r="H1557" i="1"/>
  <c r="G1557" i="1"/>
  <c r="J1557" i="1"/>
  <c r="I1567" i="1"/>
  <c r="H1576" i="1"/>
  <c r="G1576" i="1"/>
  <c r="J1576" i="1"/>
  <c r="H1656" i="1"/>
  <c r="G1656" i="1"/>
  <c r="H1660" i="1"/>
  <c r="G1660" i="1"/>
  <c r="H1664" i="1"/>
  <c r="G1664" i="1"/>
  <c r="H1668" i="1"/>
  <c r="G1668" i="1"/>
  <c r="H1672" i="1"/>
  <c r="G1672" i="1"/>
  <c r="F165" i="4"/>
  <c r="D164" i="4"/>
  <c r="F231" i="4"/>
  <c r="D230" i="4"/>
  <c r="D336" i="1"/>
  <c r="E321" i="4"/>
  <c r="D316" i="1" s="1"/>
  <c r="D356" i="1"/>
  <c r="F647" i="4"/>
  <c r="C641"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G1257" i="1"/>
  <c r="G1447" i="1"/>
  <c r="H1447" i="1"/>
  <c r="H1460" i="1"/>
  <c r="G1463" i="1"/>
  <c r="H1463" i="1"/>
  <c r="H1476" i="1"/>
  <c r="G1479" i="1"/>
  <c r="H1479" i="1"/>
  <c r="H1496" i="1"/>
  <c r="G1499" i="1"/>
  <c r="H1499" i="1"/>
  <c r="H1511" i="1"/>
  <c r="G1514" i="1"/>
  <c r="H1514" i="1"/>
  <c r="H1544" i="1"/>
  <c r="H1551" i="1"/>
  <c r="G1551" i="1"/>
  <c r="I1551" i="1" s="1"/>
  <c r="J1551" i="1"/>
  <c r="H1568" i="1"/>
  <c r="G1568" i="1"/>
  <c r="I1568" i="1" s="1"/>
  <c r="J1568" i="1"/>
  <c r="H1584" i="1"/>
  <c r="G1584" i="1"/>
  <c r="H1588" i="1"/>
  <c r="G1588" i="1"/>
  <c r="H1592" i="1"/>
  <c r="G1592" i="1"/>
  <c r="H1596" i="1"/>
  <c r="G1596" i="1"/>
  <c r="H1600" i="1"/>
  <c r="G1600" i="1"/>
  <c r="H1604" i="1"/>
  <c r="G1604" i="1"/>
  <c r="H1608" i="1"/>
  <c r="G1608" i="1"/>
  <c r="H1612" i="1"/>
  <c r="G1612" i="1"/>
  <c r="H1616" i="1"/>
  <c r="G1616" i="1"/>
  <c r="H1620" i="1"/>
  <c r="G1620" i="1"/>
  <c r="H1624" i="1"/>
  <c r="G1624" i="1"/>
  <c r="H1632" i="1"/>
  <c r="G1632" i="1"/>
  <c r="F7" i="4"/>
  <c r="F310" i="4"/>
  <c r="D309" i="4"/>
  <c r="D321" i="4"/>
  <c r="F336" i="4"/>
  <c r="F479" i="4"/>
  <c r="C473" i="1"/>
  <c r="F497" i="4"/>
  <c r="C491" i="1"/>
  <c r="I1543" i="1"/>
  <c r="I1548" i="1"/>
  <c r="I1565" i="1"/>
  <c r="I1569" i="1"/>
  <c r="H1579" i="1"/>
  <c r="G1579" i="1"/>
  <c r="I1579" i="1" s="1"/>
  <c r="J1579" i="1"/>
  <c r="E7" i="4"/>
  <c r="D49" i="4"/>
  <c r="F107" i="4"/>
  <c r="D106" i="4"/>
  <c r="E153" i="4"/>
  <c r="G24" i="9" s="1"/>
  <c r="E164" i="4"/>
  <c r="D160" i="1" s="1"/>
  <c r="F202" i="4"/>
  <c r="E230" i="4"/>
  <c r="D226" i="1" s="1"/>
  <c r="E522" i="4"/>
  <c r="D516" i="1" s="1"/>
  <c r="F585" i="4"/>
  <c r="D584" i="4"/>
  <c r="E5" i="7"/>
  <c r="D1539" i="1"/>
  <c r="I1541" i="1"/>
  <c r="H1546" i="1"/>
  <c r="H1549" i="1"/>
  <c r="G1549" i="1"/>
  <c r="J1549" i="1"/>
  <c r="H1553" i="1"/>
  <c r="G1553" i="1"/>
  <c r="J1553" i="1"/>
  <c r="H1556" i="1"/>
  <c r="G1556" i="1"/>
  <c r="H1559" i="1"/>
  <c r="G1559" i="1"/>
  <c r="J1559" i="1"/>
  <c r="H1563" i="1"/>
  <c r="G1563" i="1"/>
  <c r="H1566" i="1"/>
  <c r="G1566" i="1"/>
  <c r="I1566" i="1" s="1"/>
  <c r="J1566" i="1"/>
  <c r="H1570" i="1"/>
  <c r="G1570" i="1"/>
  <c r="J1570" i="1"/>
  <c r="H1574" i="1"/>
  <c r="G1574" i="1"/>
  <c r="J1574" i="1"/>
  <c r="H1636" i="1"/>
  <c r="G1636" i="1"/>
  <c r="H1640" i="1"/>
  <c r="G1640" i="1"/>
  <c r="H1644" i="1"/>
  <c r="G1644" i="1"/>
  <c r="H1648" i="1"/>
  <c r="G1648" i="1"/>
  <c r="H1652" i="1"/>
  <c r="G1652" i="1"/>
  <c r="H1676" i="1"/>
  <c r="G1676" i="1"/>
  <c r="H1680" i="1"/>
  <c r="G1680" i="1"/>
  <c r="H1684" i="1"/>
  <c r="G1684" i="1"/>
  <c r="F68" i="4"/>
  <c r="F83" i="4"/>
  <c r="D82" i="4"/>
  <c r="E106" i="4"/>
  <c r="D102" i="1" s="1"/>
  <c r="F134" i="4"/>
  <c r="F170" i="4"/>
  <c r="F393" i="4"/>
  <c r="E491" i="4"/>
  <c r="F545" i="4"/>
  <c r="D536" i="4"/>
  <c r="G1542" i="1"/>
  <c r="I1542" i="1" s="1"/>
  <c r="G1544" i="1"/>
  <c r="I1544" i="1" s="1"/>
  <c r="G1546" i="1"/>
  <c r="H1548" i="1"/>
  <c r="H1550" i="1"/>
  <c r="I1550" i="1" s="1"/>
  <c r="H1552" i="1"/>
  <c r="I1552" i="1" s="1"/>
  <c r="H1554" i="1"/>
  <c r="H1558" i="1"/>
  <c r="I1558" i="1" s="1"/>
  <c r="H1560" i="1"/>
  <c r="I1560" i="1" s="1"/>
  <c r="H1562" i="1"/>
  <c r="I1562" i="1" s="1"/>
  <c r="H1565" i="1"/>
  <c r="H1567" i="1"/>
  <c r="H1569" i="1"/>
  <c r="H1573" i="1"/>
  <c r="I1573" i="1" s="1"/>
  <c r="H1575" i="1"/>
  <c r="I1575" i="1" s="1"/>
  <c r="H1578" i="1"/>
  <c r="H1580" i="1"/>
  <c r="I1580" i="1" s="1"/>
  <c r="D571" i="4"/>
  <c r="F572" i="4"/>
  <c r="D629" i="4"/>
  <c r="F630" i="4"/>
  <c r="F70" i="5"/>
  <c r="F136" i="5"/>
  <c r="D135" i="5"/>
  <c r="G316" i="9"/>
  <c r="G315" i="9"/>
  <c r="F150" i="5"/>
  <c r="D147" i="5"/>
  <c r="G339" i="9"/>
  <c r="E339" i="9" s="1"/>
  <c r="B339" i="9" s="1"/>
  <c r="F219" i="5"/>
  <c r="F252" i="5"/>
  <c r="E251" i="5"/>
  <c r="F5" i="6"/>
  <c r="E536" i="4"/>
  <c r="G156" i="9"/>
  <c r="E156" i="9" s="1"/>
  <c r="B156" i="9" s="1"/>
  <c r="F607" i="4"/>
  <c r="F13" i="5"/>
  <c r="E12" i="5"/>
  <c r="E571" i="4"/>
  <c r="D565" i="1" s="1"/>
  <c r="D597" i="4"/>
  <c r="E69" i="5"/>
  <c r="H336" i="9"/>
  <c r="E336" i="9" s="1"/>
  <c r="B336" i="9" s="1"/>
  <c r="E177" i="5"/>
  <c r="F277" i="5"/>
  <c r="D274" i="5"/>
  <c r="E141" i="6"/>
  <c r="D44" i="8"/>
  <c r="D51" i="8"/>
  <c r="F89" i="5"/>
  <c r="F178" i="5"/>
  <c r="F204" i="5"/>
  <c r="F36" i="6"/>
  <c r="D114" i="6"/>
  <c r="F130" i="6"/>
  <c r="G225" i="9"/>
  <c r="E225" i="9" s="1"/>
  <c r="B225" i="9" s="1"/>
  <c r="E26" i="9"/>
  <c r="B26" i="9" s="1"/>
  <c r="B32" i="9"/>
  <c r="B36" i="9"/>
  <c r="B44" i="9"/>
  <c r="E46" i="9"/>
  <c r="B46" i="9" s="1"/>
  <c r="B52" i="9"/>
  <c r="E54" i="9"/>
  <c r="B54" i="9" s="1"/>
  <c r="E62" i="9"/>
  <c r="B62" i="9" s="1"/>
  <c r="E78" i="9"/>
  <c r="B78" i="9" s="1"/>
  <c r="B84" i="9"/>
  <c r="B92" i="9"/>
  <c r="B100" i="9"/>
  <c r="B108" i="9"/>
  <c r="B116" i="9"/>
  <c r="E314" i="9"/>
  <c r="B314" i="9" s="1"/>
  <c r="H316" i="9"/>
  <c r="H315" i="9"/>
  <c r="B60" i="9"/>
  <c r="B68" i="9"/>
  <c r="B76" i="9"/>
  <c r="D88" i="5"/>
  <c r="D177" i="5"/>
  <c r="E337" i="9"/>
  <c r="B337" i="9" s="1"/>
  <c r="G310" i="9"/>
  <c r="H309" i="9"/>
  <c r="M228" i="9"/>
  <c r="G309" i="9"/>
  <c r="E309" i="9" s="1"/>
  <c r="B309" i="9" s="1"/>
  <c r="H308" i="9"/>
  <c r="E308" i="9" s="1"/>
  <c r="B308" i="9" s="1"/>
  <c r="G302" i="9"/>
  <c r="E302" i="9" s="1"/>
  <c r="B302" i="9" s="1"/>
  <c r="G301" i="9"/>
  <c r="E301" i="9" s="1"/>
  <c r="B301" i="9" s="1"/>
  <c r="G300" i="9"/>
  <c r="E300" i="9" s="1"/>
  <c r="B300" i="9" s="1"/>
  <c r="L228" i="9"/>
  <c r="G224" i="9"/>
  <c r="E224" i="9" s="1"/>
  <c r="B224" i="9" s="1"/>
  <c r="G220" i="9"/>
  <c r="E220" i="9" s="1"/>
  <c r="B220" i="9" s="1"/>
  <c r="G216" i="9"/>
  <c r="E216" i="9" s="1"/>
  <c r="B216" i="9" s="1"/>
  <c r="G180" i="9"/>
  <c r="H179" i="9"/>
  <c r="H310" i="9"/>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7" i="9"/>
  <c r="E177" i="9" s="1"/>
  <c r="B177" i="9" s="1"/>
  <c r="G175" i="9"/>
  <c r="E175" i="9" s="1"/>
  <c r="B175" i="9" s="1"/>
  <c r="G221" i="9"/>
  <c r="E221" i="9" s="1"/>
  <c r="B221" i="9" s="1"/>
  <c r="G178" i="9"/>
  <c r="E178" i="9" s="1"/>
  <c r="B178" i="9" s="1"/>
  <c r="G176" i="9"/>
  <c r="E176" i="9" s="1"/>
  <c r="B176" i="9" s="1"/>
  <c r="G174" i="9"/>
  <c r="E174" i="9" s="1"/>
  <c r="B174" i="9" s="1"/>
  <c r="I10" i="9"/>
  <c r="B40" i="9"/>
  <c r="B48" i="9"/>
  <c r="E50" i="9"/>
  <c r="B50" i="9" s="1"/>
  <c r="E58" i="9"/>
  <c r="B58" i="9" s="1"/>
  <c r="E66" i="9"/>
  <c r="B66" i="9" s="1"/>
  <c r="E74" i="9"/>
  <c r="B74" i="9" s="1"/>
  <c r="B88" i="9"/>
  <c r="B96" i="9"/>
  <c r="B104" i="9"/>
  <c r="B112" i="9"/>
  <c r="E133" i="9"/>
  <c r="B133" i="9" s="1"/>
  <c r="B167" i="9"/>
  <c r="B131" i="9"/>
  <c r="B119" i="9"/>
  <c r="E129" i="9"/>
  <c r="B129" i="9" s="1"/>
  <c r="E169" i="9"/>
  <c r="B169" i="9" s="1"/>
  <c r="B324" i="9"/>
  <c r="F234" i="9"/>
  <c r="B234" i="9" s="1"/>
  <c r="F238" i="9"/>
  <c r="B238" i="9" s="1"/>
  <c r="F242" i="9"/>
  <c r="B242" i="9" s="1"/>
  <c r="H34" i="3" l="1"/>
  <c r="C1555" i="1"/>
  <c r="D5" i="7"/>
  <c r="H1260" i="1"/>
  <c r="G1260" i="1"/>
  <c r="H19" i="9"/>
  <c r="E19" i="9" s="1"/>
  <c r="B19" i="9" s="1"/>
  <c r="H1585" i="1"/>
  <c r="G1585" i="1"/>
  <c r="I30" i="3"/>
  <c r="D1510" i="1"/>
  <c r="B207" i="9"/>
  <c r="E360" i="4"/>
  <c r="G642" i="1"/>
  <c r="H642" i="1"/>
  <c r="F648" i="4"/>
  <c r="F153" i="4"/>
  <c r="D1537" i="1"/>
  <c r="I31" i="3"/>
  <c r="E7" i="5"/>
  <c r="F7" i="5" s="1"/>
  <c r="D1017" i="1"/>
  <c r="G1017" i="1" s="1"/>
  <c r="E535" i="4"/>
  <c r="D530" i="1"/>
  <c r="F584" i="4"/>
  <c r="C578" i="1"/>
  <c r="H473" i="1"/>
  <c r="G473" i="1"/>
  <c r="D355" i="1"/>
  <c r="H357" i="1"/>
  <c r="G357" i="1"/>
  <c r="G1485" i="1"/>
  <c r="H1485" i="1"/>
  <c r="G1040" i="1"/>
  <c r="H1040" i="1"/>
  <c r="F12" i="5"/>
  <c r="H451" i="1"/>
  <c r="G451" i="1"/>
  <c r="H24" i="3"/>
  <c r="F177" i="5"/>
  <c r="C1181" i="1"/>
  <c r="F309" i="4"/>
  <c r="D308" i="4"/>
  <c r="C304" i="1"/>
  <c r="F88" i="5"/>
  <c r="C1093" i="1"/>
  <c r="F274" i="5"/>
  <c r="C1278" i="1"/>
  <c r="D1074" i="1"/>
  <c r="I23" i="3"/>
  <c r="I25" i="3"/>
  <c r="D1255" i="1"/>
  <c r="F147" i="5"/>
  <c r="C1152" i="1"/>
  <c r="F135" i="5"/>
  <c r="C1140" i="1"/>
  <c r="F82" i="4"/>
  <c r="C78" i="1"/>
  <c r="F49" i="4"/>
  <c r="C45" i="1"/>
  <c r="G641" i="1"/>
  <c r="H641" i="1"/>
  <c r="F164" i="4"/>
  <c r="C160" i="1"/>
  <c r="G517" i="1"/>
  <c r="H517" i="1"/>
  <c r="H383" i="1"/>
  <c r="G383" i="1"/>
  <c r="F361" i="4"/>
  <c r="D360" i="4"/>
  <c r="C356" i="1"/>
  <c r="I1561" i="1"/>
  <c r="G1259" i="1"/>
  <c r="H1259" i="1"/>
  <c r="G467" i="1"/>
  <c r="H467" i="1"/>
  <c r="E308" i="4"/>
  <c r="E418" i="4" s="1"/>
  <c r="D413" i="1" s="1"/>
  <c r="F114" i="6"/>
  <c r="H30" i="3"/>
  <c r="C1510" i="1"/>
  <c r="E316" i="9"/>
  <c r="B316" i="9" s="1"/>
  <c r="F571" i="4"/>
  <c r="C565" i="1"/>
  <c r="D485" i="1"/>
  <c r="E430" i="4"/>
  <c r="E180" i="9"/>
  <c r="B180" i="9" s="1"/>
  <c r="F228" i="9"/>
  <c r="B228" i="9" s="1"/>
  <c r="E310" i="9"/>
  <c r="B310" i="9" s="1"/>
  <c r="D45" i="8"/>
  <c r="C1628" i="1"/>
  <c r="F597" i="4"/>
  <c r="C591" i="1"/>
  <c r="C623" i="1"/>
  <c r="F629" i="4"/>
  <c r="D535" i="4"/>
  <c r="C530" i="1"/>
  <c r="F536" i="4"/>
  <c r="I1570" i="1"/>
  <c r="I1559" i="1"/>
  <c r="I1549" i="1"/>
  <c r="G1539" i="1"/>
  <c r="H1539" i="1"/>
  <c r="E152" i="4"/>
  <c r="D149" i="1"/>
  <c r="H149" i="1" s="1"/>
  <c r="E6" i="4"/>
  <c r="D3" i="1"/>
  <c r="G491" i="1"/>
  <c r="H491" i="1"/>
  <c r="D6" i="4"/>
  <c r="H336" i="1"/>
  <c r="G336" i="1"/>
  <c r="I1576" i="1"/>
  <c r="I1557" i="1"/>
  <c r="F522" i="4"/>
  <c r="C516" i="1"/>
  <c r="H24" i="9"/>
  <c r="E24" i="9" s="1"/>
  <c r="I1581" i="1"/>
  <c r="D251" i="5"/>
  <c r="K1481" i="9"/>
  <c r="G344" i="9"/>
  <c r="E344" i="9" s="1"/>
  <c r="B344" i="9" s="1"/>
  <c r="C1621" i="1"/>
  <c r="I39" i="3"/>
  <c r="E176" i="5"/>
  <c r="D1180" i="1" s="1"/>
  <c r="D1181" i="1"/>
  <c r="I24" i="3"/>
  <c r="D141" i="6"/>
  <c r="E315" i="9"/>
  <c r="B315" i="9" s="1"/>
  <c r="D69" i="5"/>
  <c r="I1546" i="1"/>
  <c r="I1574" i="1"/>
  <c r="I1553" i="1"/>
  <c r="D1538" i="1"/>
  <c r="I33" i="3"/>
  <c r="F106" i="4"/>
  <c r="C102" i="1"/>
  <c r="F321" i="4"/>
  <c r="C316" i="1"/>
  <c r="F230" i="4"/>
  <c r="C226" i="1"/>
  <c r="D430" i="4"/>
  <c r="F431" i="4"/>
  <c r="C425" i="1"/>
  <c r="H137" i="1"/>
  <c r="G137" i="1"/>
  <c r="H121" i="1"/>
  <c r="G121" i="1"/>
  <c r="H485" i="1"/>
  <c r="G485" i="1"/>
  <c r="H46" i="1"/>
  <c r="F373" i="4"/>
  <c r="C368" i="1"/>
  <c r="D152" i="4"/>
  <c r="F140" i="4"/>
  <c r="C136" i="1"/>
  <c r="G1486" i="1"/>
  <c r="H1486" i="1"/>
  <c r="H22" i="3"/>
  <c r="C1012" i="1"/>
  <c r="D6" i="5"/>
  <c r="F466" i="4"/>
  <c r="C460" i="1"/>
  <c r="G388" i="1"/>
  <c r="H388" i="1"/>
  <c r="I1564" i="1"/>
  <c r="G1555" i="1" l="1"/>
  <c r="H1555" i="1"/>
  <c r="H33" i="3"/>
  <c r="C1538" i="1"/>
  <c r="G1538" i="1" s="1"/>
  <c r="G346" i="9"/>
  <c r="E346" i="9" s="1"/>
  <c r="H1017" i="1"/>
  <c r="B24" i="9"/>
  <c r="C1011" i="1"/>
  <c r="G368" i="1"/>
  <c r="H368" i="1"/>
  <c r="G226" i="1"/>
  <c r="H226" i="1"/>
  <c r="G460" i="1"/>
  <c r="H460" i="1"/>
  <c r="G316" i="1"/>
  <c r="H316" i="1"/>
  <c r="H1621" i="1"/>
  <c r="G1621" i="1"/>
  <c r="G516" i="1"/>
  <c r="H516" i="1"/>
  <c r="E299" i="4"/>
  <c r="E300" i="4" s="1"/>
  <c r="D296" i="1" s="1"/>
  <c r="I18" i="3"/>
  <c r="D148" i="1"/>
  <c r="D640" i="4"/>
  <c r="F535" i="4"/>
  <c r="C529" i="1"/>
  <c r="G565" i="1"/>
  <c r="H565" i="1"/>
  <c r="G149" i="1"/>
  <c r="D417" i="4"/>
  <c r="F308" i="4"/>
  <c r="C303" i="1"/>
  <c r="E6" i="5"/>
  <c r="G306" i="9" s="1"/>
  <c r="E306" i="9" s="1"/>
  <c r="B306" i="9" s="1"/>
  <c r="D1012" i="1"/>
  <c r="G1012" i="1" s="1"/>
  <c r="I22" i="3"/>
  <c r="D639" i="4"/>
  <c r="F430" i="4"/>
  <c r="C424" i="1"/>
  <c r="H1538" i="1"/>
  <c r="F69" i="5"/>
  <c r="H23" i="3"/>
  <c r="C1074" i="1"/>
  <c r="F251" i="5"/>
  <c r="H25" i="3"/>
  <c r="C1255" i="1"/>
  <c r="G3" i="1"/>
  <c r="H3" i="1"/>
  <c r="H1628" i="1"/>
  <c r="G1628" i="1"/>
  <c r="H356" i="1"/>
  <c r="G356" i="1"/>
  <c r="H78" i="1"/>
  <c r="G78" i="1"/>
  <c r="H1152" i="1"/>
  <c r="G1152" i="1"/>
  <c r="H1093" i="1"/>
  <c r="G1093" i="1"/>
  <c r="D176" i="5"/>
  <c r="H102" i="1"/>
  <c r="G102" i="1"/>
  <c r="D300" i="4"/>
  <c r="F6" i="4"/>
  <c r="H17" i="3"/>
  <c r="D422" i="4"/>
  <c r="C2" i="1"/>
  <c r="E422" i="4"/>
  <c r="I17" i="3"/>
  <c r="D2" i="1"/>
  <c r="H623" i="1"/>
  <c r="G623" i="1"/>
  <c r="C1622" i="1"/>
  <c r="I40" i="3"/>
  <c r="D424" i="1"/>
  <c r="E639" i="4"/>
  <c r="D633" i="1" s="1"/>
  <c r="F360" i="4"/>
  <c r="D418" i="4"/>
  <c r="C355" i="1"/>
  <c r="H160" i="1"/>
  <c r="G160" i="1"/>
  <c r="H1181" i="1"/>
  <c r="G1181" i="1"/>
  <c r="E640" i="4"/>
  <c r="D634" i="1" s="1"/>
  <c r="D529" i="1"/>
  <c r="F152" i="4"/>
  <c r="H18" i="3"/>
  <c r="D299" i="4"/>
  <c r="C148" i="1"/>
  <c r="H136" i="1"/>
  <c r="G136" i="1"/>
  <c r="H425" i="1"/>
  <c r="G425" i="1"/>
  <c r="F141" i="6"/>
  <c r="H31" i="3"/>
  <c r="C1537" i="1"/>
  <c r="G348" i="9"/>
  <c r="E348" i="9" s="1"/>
  <c r="H530" i="1"/>
  <c r="G530" i="1"/>
  <c r="G591" i="1"/>
  <c r="H591" i="1"/>
  <c r="G1510" i="1"/>
  <c r="H1510" i="1"/>
  <c r="E417" i="4"/>
  <c r="D412" i="1" s="1"/>
  <c r="D303" i="1"/>
  <c r="H45" i="1"/>
  <c r="G45" i="1"/>
  <c r="G1140" i="1"/>
  <c r="H1140" i="1"/>
  <c r="G1278" i="1"/>
  <c r="H1278" i="1"/>
  <c r="H304" i="1"/>
  <c r="G304" i="1"/>
  <c r="H578" i="1"/>
  <c r="G578" i="1"/>
  <c r="G343" i="9"/>
  <c r="E343" i="9" s="1"/>
  <c r="B346" i="9" l="1"/>
  <c r="E345" i="9"/>
  <c r="I10" i="3" s="1"/>
  <c r="H1012" i="1"/>
  <c r="G1622" i="1"/>
  <c r="H1622" i="1"/>
  <c r="D643" i="4"/>
  <c r="D424" i="4"/>
  <c r="F422" i="4"/>
  <c r="C417" i="1"/>
  <c r="E342" i="9"/>
  <c r="B343" i="9"/>
  <c r="G1537" i="1"/>
  <c r="H1537" i="1"/>
  <c r="D301" i="4"/>
  <c r="F299" i="4"/>
  <c r="D423" i="4"/>
  <c r="C295" i="1"/>
  <c r="F417" i="4"/>
  <c r="C412" i="1"/>
  <c r="H529" i="1"/>
  <c r="G529" i="1"/>
  <c r="H11" i="3"/>
  <c r="G355" i="1"/>
  <c r="H355" i="1"/>
  <c r="E643" i="4"/>
  <c r="D417" i="1"/>
  <c r="F639" i="4"/>
  <c r="C633" i="1"/>
  <c r="H299" i="9"/>
  <c r="D1011" i="1"/>
  <c r="H1011" i="1" s="1"/>
  <c r="E301" i="4"/>
  <c r="D297" i="1" s="1"/>
  <c r="E423" i="4"/>
  <c r="E424" i="4" s="1"/>
  <c r="D419" i="1" s="1"/>
  <c r="D295" i="1"/>
  <c r="H8" i="3"/>
  <c r="F418" i="4"/>
  <c r="C413" i="1"/>
  <c r="H2" i="1"/>
  <c r="G2" i="1"/>
  <c r="F300" i="4"/>
  <c r="C296" i="1"/>
  <c r="F176" i="5"/>
  <c r="C1180" i="1"/>
  <c r="H1074" i="1"/>
  <c r="G1074" i="1"/>
  <c r="G303" i="1"/>
  <c r="H303" i="1"/>
  <c r="F640" i="4"/>
  <c r="C634" i="1"/>
  <c r="F6" i="5"/>
  <c r="E347" i="9"/>
  <c r="B348" i="9"/>
  <c r="H148" i="1"/>
  <c r="G148" i="1"/>
  <c r="H1255" i="1"/>
  <c r="G1255" i="1"/>
  <c r="G424" i="1"/>
  <c r="H424" i="1"/>
  <c r="G299" i="9"/>
  <c r="H9" i="3"/>
  <c r="E299" i="9" l="1"/>
  <c r="M3" i="9"/>
  <c r="G412" i="1"/>
  <c r="H412" i="1"/>
  <c r="F424" i="4"/>
  <c r="C419" i="1"/>
  <c r="I9" i="3"/>
  <c r="K3" i="9"/>
  <c r="H413" i="1"/>
  <c r="G413" i="1"/>
  <c r="G1180" i="1"/>
  <c r="H1180" i="1"/>
  <c r="N3" i="9"/>
  <c r="I11" i="3"/>
  <c r="C297" i="1"/>
  <c r="F301" i="4"/>
  <c r="D645" i="4"/>
  <c r="F643" i="4"/>
  <c r="C637" i="1"/>
  <c r="B299" i="9"/>
  <c r="G1011" i="1"/>
  <c r="E644" i="4"/>
  <c r="D418" i="1"/>
  <c r="E425" i="4"/>
  <c r="D420" i="1" s="1"/>
  <c r="H20" i="9"/>
  <c r="G633" i="1"/>
  <c r="H633" i="1"/>
  <c r="D637" i="1"/>
  <c r="H295" i="1"/>
  <c r="G295" i="1"/>
  <c r="G417" i="1"/>
  <c r="H417" i="1"/>
  <c r="H634" i="1"/>
  <c r="G634" i="1"/>
  <c r="G296" i="1"/>
  <c r="H296" i="1"/>
  <c r="D644" i="4"/>
  <c r="D425" i="4"/>
  <c r="F423" i="4"/>
  <c r="C418" i="1"/>
  <c r="G20" i="9"/>
  <c r="G418" i="1" l="1"/>
  <c r="H418" i="1"/>
  <c r="E646" i="4"/>
  <c r="D638" i="1"/>
  <c r="G637" i="1"/>
  <c r="H637" i="1"/>
  <c r="G419" i="1"/>
  <c r="H419" i="1"/>
  <c r="G297" i="1"/>
  <c r="H297" i="1"/>
  <c r="F425" i="4"/>
  <c r="C420" i="1"/>
  <c r="E645" i="4"/>
  <c r="F645" i="4"/>
  <c r="C639" i="1"/>
  <c r="E20" i="9"/>
  <c r="B20" i="9" s="1"/>
  <c r="D646" i="4"/>
  <c r="F644" i="4"/>
  <c r="C638" i="1"/>
  <c r="H334" i="9"/>
  <c r="G334" i="9"/>
  <c r="E334" i="9" l="1"/>
  <c r="B334" i="9" s="1"/>
  <c r="H638" i="1"/>
  <c r="G638" i="1"/>
  <c r="H420" i="1"/>
  <c r="G420" i="1"/>
  <c r="E650" i="4"/>
  <c r="D640" i="1"/>
  <c r="F646" i="4"/>
  <c r="C640" i="1"/>
  <c r="D650" i="4"/>
  <c r="D649" i="4"/>
  <c r="E649" i="4"/>
  <c r="D639" i="1"/>
  <c r="G639" i="1" s="1"/>
  <c r="E298" i="9" l="1"/>
  <c r="I8" i="3" s="1"/>
  <c r="H639" i="1"/>
  <c r="D643" i="1"/>
  <c r="I19" i="3"/>
  <c r="F649" i="4"/>
  <c r="H19" i="3"/>
  <c r="C643" i="1"/>
  <c r="G297" i="9"/>
  <c r="E297" i="9" s="1"/>
  <c r="B297" i="9" s="1"/>
  <c r="F650" i="4"/>
  <c r="H20" i="3"/>
  <c r="C644" i="1"/>
  <c r="I20" i="3"/>
  <c r="D644" i="1"/>
  <c r="H640" i="1"/>
  <c r="G640" i="1"/>
  <c r="G644" i="1" l="1"/>
  <c r="H644" i="1"/>
  <c r="H643" i="1"/>
  <c r="G643" i="1"/>
  <c r="H7" i="3"/>
  <c r="J3" i="9" l="1"/>
  <c r="L293" i="9" l="1"/>
  <c r="F293" i="9" s="1"/>
  <c r="H295" i="9"/>
  <c r="G18" i="9"/>
  <c r="G295" i="9"/>
  <c r="E295" i="9" s="1"/>
  <c r="H18" i="9"/>
  <c r="K9" i="9"/>
  <c r="K6" i="9"/>
  <c r="H21" i="9"/>
  <c r="G16" i="9"/>
  <c r="G17" i="9"/>
  <c r="K7" i="9"/>
  <c r="I13" i="9"/>
  <c r="I11" i="9"/>
  <c r="J5" i="9"/>
  <c r="K10" i="9"/>
  <c r="J9" i="9"/>
  <c r="K5" i="9"/>
  <c r="J12" i="9"/>
  <c r="J7" i="9"/>
  <c r="M15" i="9"/>
  <c r="H17" i="9"/>
  <c r="L16" i="9"/>
  <c r="J8" i="9"/>
  <c r="H16" i="9"/>
  <c r="J10" i="9"/>
  <c r="J13" i="9"/>
  <c r="I6" i="9"/>
  <c r="I12" i="9"/>
  <c r="K12" i="9"/>
  <c r="K8" i="9"/>
  <c r="J11" i="9"/>
  <c r="L15" i="9"/>
  <c r="F15" i="9" s="1"/>
  <c r="K11" i="9"/>
  <c r="K13" i="9"/>
  <c r="J17" i="9"/>
  <c r="J6" i="9"/>
  <c r="G15" i="9"/>
  <c r="I8" i="9"/>
  <c r="G22" i="9"/>
  <c r="M16" i="9"/>
  <c r="H15" i="9"/>
  <c r="I9" i="9"/>
  <c r="H22" i="9"/>
  <c r="I17" i="9"/>
  <c r="I5" i="9"/>
  <c r="I7" i="9"/>
  <c r="G21" i="9"/>
  <c r="E5" i="9" l="1"/>
  <c r="B5" i="9" s="1"/>
  <c r="E12" i="9"/>
  <c r="B12" i="9" s="1"/>
  <c r="E13" i="9"/>
  <c r="B13" i="9" s="1"/>
  <c r="E18" i="9"/>
  <c r="B18" i="9" s="1"/>
  <c r="E21" i="9"/>
  <c r="B21" i="9" s="1"/>
  <c r="E22" i="9"/>
  <c r="B22" i="9" s="1"/>
  <c r="E9" i="9"/>
  <c r="B9" i="9" s="1"/>
  <c r="F16" i="9"/>
  <c r="F14" i="9" s="1"/>
  <c r="E17" i="9"/>
  <c r="B17" i="9" s="1"/>
  <c r="B295" i="9"/>
  <c r="E23" i="9"/>
  <c r="I7" i="3" s="1"/>
  <c r="E6" i="9"/>
  <c r="B6" i="9" s="1"/>
  <c r="E7" i="9"/>
  <c r="B7" i="9" s="1"/>
  <c r="E8" i="9"/>
  <c r="B8" i="9" s="1"/>
  <c r="E15" i="9"/>
  <c r="E10" i="9"/>
  <c r="B10" i="9" s="1"/>
  <c r="E11" i="9"/>
  <c r="B11" i="9" s="1"/>
  <c r="E16" i="9"/>
  <c r="B293" i="9"/>
  <c r="F23" i="9"/>
  <c r="B16" i="9" l="1"/>
  <c r="E14" i="9"/>
  <c r="I13" i="3" s="1"/>
  <c r="B15" i="9"/>
  <c r="F3" i="9"/>
  <c r="E4" i="9"/>
  <c r="E3" i="9" l="1"/>
</calcChain>
</file>

<file path=xl/sharedStrings.xml><?xml version="1.0" encoding="utf-8"?>
<sst xmlns="http://schemas.openxmlformats.org/spreadsheetml/2006/main" count="4733" uniqueCount="3656">
  <si>
    <t>Obveznik:</t>
  </si>
  <si>
    <t>21318 - Osnovna škola Tenja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</si>
  <si>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</si>
  <si>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</si>
  <si>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</si>
  <si>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</si>
  <si>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</si>
  <si>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</si>
  <si>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</si>
  <si>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</si>
  <si>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</si>
  <si>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</si>
  <si>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</si>
  <si>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</si>
  <si>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</si>
  <si>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</si>
  <si>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</si>
  <si>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</si>
  <si>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</si>
  <si>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</si>
  <si>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</si>
  <si>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</si>
  <si>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</si>
  <si>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</si>
  <si>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</si>
  <si>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</si>
  <si>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</si>
  <si>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</si>
  <si>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</si>
  <si>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</si>
  <si>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</si>
  <si>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</si>
  <si>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</si>
  <si>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</si>
  <si>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</si>
  <si>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</si>
  <si>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</si>
  <si>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</si>
  <si>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</si>
  <si>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</si>
  <si>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</si>
  <si>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</si>
  <si>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</si>
  <si>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</si>
  <si>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</si>
  <si>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</si>
  <si>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</si>
  <si>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</si>
  <si>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</si>
  <si>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</si>
  <si>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</si>
  <si>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</si>
  <si>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</si>
  <si>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</si>
  <si>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</si>
  <si>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</si>
  <si>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</si>
  <si>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</si>
  <si>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</si>
  <si>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</si>
  <si>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</si>
  <si>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</si>
  <si>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</si>
  <si>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</si>
  <si>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</si>
  <si>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</si>
  <si>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</si>
  <si>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</si>
  <si>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</si>
  <si>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</si>
  <si>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</si>
  <si>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</si>
  <si>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</si>
  <si>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</si>
  <si>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</si>
  <si>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</si>
  <si>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</si>
  <si>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</si>
  <si>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</si>
  <si>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</si>
  <si>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</si>
  <si>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</si>
  <si>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</si>
  <si>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</si>
  <si>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</si>
  <si>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</si>
  <si>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</si>
  <si>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</si>
  <si>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</si>
  <si>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</si>
  <si>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</si>
  <si>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</si>
  <si>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</si>
  <si>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</si>
  <si>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</si>
  <si>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</si>
  <si>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</si>
  <si>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</si>
  <si>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</si>
  <si>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</si>
  <si>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</si>
  <si>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</si>
  <si>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</si>
  <si>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</si>
  <si>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</si>
  <si>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</si>
  <si>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</si>
  <si>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</si>
  <si>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</si>
  <si>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</si>
  <si>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</si>
  <si>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</si>
  <si>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</si>
  <si>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</si>
  <si>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</si>
  <si>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</si>
  <si>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</si>
  <si>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</si>
  <si>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</si>
  <si>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</si>
  <si>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</si>
  <si>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</si>
  <si>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</si>
  <si>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</si>
  <si>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</si>
  <si>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</si>
  <si>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</si>
  <si>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</si>
  <si>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</si>
  <si>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</si>
  <si>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</si>
  <si>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</si>
  <si>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</si>
  <si>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</si>
  <si>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</si>
  <si>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</si>
  <si>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</si>
  <si>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</si>
  <si>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</si>
  <si>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</si>
  <si>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</si>
  <si>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</si>
  <si>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</si>
  <si>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</si>
  <si>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</si>
  <si>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</si>
  <si>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</si>
  <si>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</si>
  <si>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</si>
  <si>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</si>
  <si>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</si>
  <si>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</si>
  <si>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</si>
  <si>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</si>
  <si>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</si>
  <si>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</si>
  <si>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</si>
  <si>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</si>
  <si>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</si>
  <si>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</si>
  <si>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</si>
  <si>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</si>
  <si>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</si>
  <si>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</si>
  <si>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</si>
  <si>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</si>
  <si>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</si>
  <si>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</si>
  <si>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</si>
  <si>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</si>
  <si>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</si>
  <si>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</si>
  <si>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</si>
  <si>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</si>
  <si>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</si>
  <si>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</si>
  <si>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</si>
  <si>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</si>
  <si>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</si>
  <si>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</si>
  <si>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</si>
  <si>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</si>
  <si>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</si>
  <si>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</si>
  <si>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</si>
  <si>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</si>
  <si>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</si>
  <si>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</si>
  <si>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</si>
  <si>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</si>
  <si>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</si>
  <si>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</si>
  <si>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</si>
  <si>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</si>
  <si>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</si>
  <si>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</si>
  <si>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</si>
  <si>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</si>
  <si>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</si>
  <si>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</si>
  <si>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</si>
  <si>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</si>
  <si>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</si>
  <si>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</si>
  <si>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</si>
  <si>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</si>
  <si>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</si>
  <si>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</si>
  <si>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</si>
  <si>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</si>
  <si>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</si>
  <si>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</si>
  <si>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</si>
  <si>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</si>
  <si>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</si>
  <si>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</si>
  <si>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</si>
  <si>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</si>
  <si>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</si>
  <si>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</si>
  <si>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</si>
  <si>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</si>
  <si>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</si>
  <si>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</si>
  <si>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</si>
  <si>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</si>
  <si>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</si>
  <si>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</si>
  <si>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</si>
  <si>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</si>
  <si>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</si>
  <si>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</si>
  <si>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</si>
  <si>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</si>
  <si>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</si>
  <si>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</si>
  <si>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</si>
  <si>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</si>
  <si>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</si>
  <si>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</si>
  <si>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</si>
  <si>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</si>
  <si>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</si>
  <si>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</si>
  <si>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</si>
  <si>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</si>
  <si>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</si>
  <si>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</si>
  <si>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</si>
  <si>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</si>
  <si>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</si>
  <si>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</si>
  <si>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</si>
  <si>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</si>
  <si>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</si>
  <si>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</si>
  <si>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</si>
  <si>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</si>
  <si>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</si>
  <si>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</si>
  <si>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</si>
  <si>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</si>
  <si>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</si>
  <si>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</si>
  <si>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</si>
  <si>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</si>
  <si>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</si>
  <si>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</si>
  <si>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</si>
  <si>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</si>
  <si>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</si>
  <si>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</si>
  <si>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</si>
  <si>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</si>
  <si>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</si>
  <si>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</si>
  <si>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</si>
  <si>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</si>
  <si>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</si>
  <si>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</si>
  <si>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</si>
  <si>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</si>
  <si>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</si>
  <si>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</si>
  <si>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</si>
  <si>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</si>
  <si>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</si>
  <si>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</si>
  <si>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</si>
  <si>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</si>
  <si>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</si>
  <si>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</si>
  <si>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</si>
  <si>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</si>
  <si>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</si>
  <si>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</si>
  <si>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</si>
  <si>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</si>
  <si>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</si>
  <si>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</si>
  <si>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</si>
  <si>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</si>
  <si>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</si>
  <si>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</si>
  <si>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</si>
  <si>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</si>
  <si>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</si>
  <si>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</si>
  <si>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</si>
  <si>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</si>
  <si>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</si>
  <si>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</si>
  <si>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</si>
  <si>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</si>
  <si>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</si>
  <si>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</si>
  <si>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</si>
  <si>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</si>
  <si>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</si>
  <si>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</si>
  <si>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</si>
  <si>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</si>
  <si>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</si>
  <si>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</si>
  <si>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</si>
  <si>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</si>
  <si>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</si>
  <si>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</si>
  <si>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</si>
  <si>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</si>
  <si>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</si>
  <si>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</si>
  <si>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</si>
  <si>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</si>
  <si>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</si>
  <si>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</si>
  <si>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</si>
  <si>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</si>
  <si>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</si>
  <si>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</si>
  <si>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</si>
  <si>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</si>
  <si>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</si>
  <si>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</si>
  <si>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</si>
  <si>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</si>
  <si>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</si>
  <si>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</si>
  <si>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</si>
  <si>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</si>
  <si>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</si>
  <si>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</si>
  <si>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</si>
  <si>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</si>
  <si>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</si>
  <si>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</si>
  <si>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</si>
  <si>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</si>
  <si>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</si>
  <si>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</si>
  <si>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</si>
  <si>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</si>
  <si>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</si>
  <si>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</si>
  <si>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</si>
  <si>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</si>
  <si>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</si>
  <si>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</si>
  <si>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</si>
  <si>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</si>
  <si>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</si>
  <si>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</si>
  <si>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</si>
  <si>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</si>
  <si>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</si>
  <si>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</si>
  <si>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</si>
  <si>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</si>
  <si>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</si>
  <si>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</si>
  <si>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</si>
  <si>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</si>
  <si>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</si>
  <si>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</si>
  <si>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</si>
  <si>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</si>
  <si>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</si>
  <si>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</si>
  <si>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</si>
  <si>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</si>
  <si>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</si>
  <si>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</si>
  <si>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</si>
  <si>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</si>
  <si>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</si>
  <si>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</si>
  <si>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</si>
  <si>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</si>
  <si>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</si>
  <si>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</si>
  <si>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</si>
  <si>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</si>
  <si>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</si>
  <si>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</si>
  <si>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</si>
  <si>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</si>
  <si>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</si>
  <si>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</si>
  <si>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</si>
  <si>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</si>
  <si>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</si>
  <si>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</si>
  <si>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</si>
  <si>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</si>
  <si>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</si>
  <si>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</si>
  <si>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</si>
  <si>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</si>
  <si>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</si>
  <si>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</si>
  <si>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</si>
  <si>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</si>
  <si>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</si>
  <si>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</si>
  <si>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</si>
  <si>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</si>
  <si>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</si>
  <si>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</si>
  <si>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</si>
  <si>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</si>
  <si>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</si>
  <si>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</si>
  <si>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</si>
  <si>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</si>
  <si>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</si>
  <si>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</si>
  <si>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</si>
  <si>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</si>
  <si>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</si>
  <si>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</si>
  <si>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</si>
  <si>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</si>
  <si>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</si>
  <si>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</si>
  <si>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</si>
  <si>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</si>
  <si>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</si>
  <si>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</si>
  <si>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</si>
  <si>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</si>
  <si>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</si>
  <si>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</si>
  <si>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</si>
  <si>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</si>
  <si>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</si>
  <si>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</si>
  <si>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</si>
  <si>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</si>
  <si>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</si>
  <si>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</si>
  <si>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</si>
  <si>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</si>
  <si>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</si>
  <si>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</si>
  <si>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</si>
  <si>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</si>
  <si>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</si>
  <si>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</si>
  <si>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</si>
  <si>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</si>
  <si>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</si>
  <si>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</si>
  <si>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</si>
  <si>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</si>
  <si>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</si>
  <si>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</si>
  <si>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</si>
  <si>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</si>
  <si>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</si>
  <si>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</si>
  <si>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</si>
  <si>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</si>
  <si>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</si>
  <si>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</si>
  <si>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</si>
  <si>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</si>
  <si>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</si>
  <si>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</si>
  <si>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</si>
  <si>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</si>
  <si>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</si>
  <si>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</si>
  <si>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</si>
  <si>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</si>
  <si>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</si>
  <si>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</si>
  <si>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</si>
  <si>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</si>
  <si>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</si>
  <si>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</si>
  <si>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</si>
  <si>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</si>
  <si>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</si>
  <si>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</si>
  <si>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</si>
  <si>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</si>
  <si>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</si>
  <si>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</si>
  <si>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</si>
  <si>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</si>
  <si>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</si>
  <si>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</si>
  <si>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</si>
  <si>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</si>
  <si>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</si>
  <si>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</si>
  <si>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</si>
  <si>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</si>
  <si>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</si>
  <si>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</si>
  <si>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</si>
  <si>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</si>
  <si>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</si>
  <si>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</si>
  <si>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</si>
  <si>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</si>
  <si>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</si>
  <si>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</si>
  <si>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</si>
  <si>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</si>
  <si>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</si>
  <si>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</si>
  <si>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</si>
  <si>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</si>
  <si>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</si>
  <si>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</si>
  <si>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</si>
  <si>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</si>
  <si>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</si>
  <si>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</si>
  <si>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</si>
  <si>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</si>
  <si>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</si>
  <si>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</si>
  <si>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</si>
  <si>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</si>
  <si>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</si>
  <si>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</si>
  <si>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</si>
  <si>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</si>
  <si>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</si>
  <si>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</si>
  <si>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</si>
  <si>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</si>
  <si>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</si>
  <si>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</si>
  <si>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</si>
  <si>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</si>
  <si>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</si>
  <si>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</si>
  <si>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</si>
  <si>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</si>
  <si>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</si>
  <si>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</si>
  <si>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</si>
  <si>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</si>
  <si>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</si>
  <si>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</si>
  <si>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</si>
  <si>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</si>
  <si>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</si>
  <si>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</si>
  <si>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</si>
  <si>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</si>
  <si>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</si>
  <si>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</si>
  <si>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</si>
  <si>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</si>
  <si>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</si>
  <si>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</si>
  <si>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</si>
  <si>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</si>
  <si>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</si>
  <si>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</si>
  <si>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</si>
  <si>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</si>
  <si>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</si>
  <si>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</si>
  <si>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</si>
  <si>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</si>
  <si>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</si>
  <si>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</si>
  <si>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</si>
  <si>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</si>
  <si>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</si>
  <si>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</si>
  <si>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</si>
  <si>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</si>
  <si>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</si>
  <si>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</si>
  <si>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</si>
  <si>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</si>
  <si>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</si>
  <si>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</si>
  <si>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</si>
  <si>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</si>
  <si>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</si>
  <si>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</si>
  <si>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</si>
  <si>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</si>
  <si>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</si>
  <si>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</si>
  <si>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</si>
  <si>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</si>
  <si>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</si>
  <si>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</si>
  <si>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</si>
  <si>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</si>
  <si>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</si>
  <si>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</si>
  <si>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</si>
  <si>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</si>
  <si>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</si>
  <si>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</si>
  <si>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</si>
  <si>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</si>
  <si>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</si>
  <si>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</si>
  <si>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</si>
  <si>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</si>
  <si>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</si>
  <si>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</si>
  <si>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</si>
  <si>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</si>
  <si>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</si>
  <si>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</si>
  <si>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</si>
  <si>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</si>
  <si>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</si>
  <si>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</si>
  <si>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</si>
  <si>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</si>
  <si>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</si>
  <si>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</si>
  <si>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</si>
  <si>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</si>
  <si>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</si>
  <si>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</si>
  <si>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</si>
  <si>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</si>
  <si>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</si>
  <si>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</si>
  <si>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</si>
  <si>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</si>
  <si>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</si>
  <si>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</si>
  <si>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</si>
  <si>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</si>
  <si>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</si>
  <si>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</si>
  <si>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</si>
  <si>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</si>
  <si>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</si>
  <si>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</si>
  <si>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</si>
  <si>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</si>
  <si>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</si>
  <si>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</si>
  <si>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</si>
  <si>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</si>
  <si>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</si>
  <si>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</si>
  <si>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</si>
  <si>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</si>
  <si>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</si>
  <si>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</si>
  <si>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</si>
  <si>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</si>
  <si>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</si>
  <si>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</si>
  <si>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</si>
  <si>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</si>
  <si>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</si>
  <si>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</si>
  <si>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</si>
  <si>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</si>
  <si>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</si>
  <si>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</si>
  <si>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</si>
  <si>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</si>
  <si>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</si>
  <si>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</si>
  <si>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</si>
  <si>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</si>
  <si>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</si>
  <si>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</si>
  <si>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</si>
  <si>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</si>
  <si>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</si>
  <si>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</si>
  <si>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</si>
  <si>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</si>
  <si>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</si>
  <si>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</si>
  <si>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</si>
  <si>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</si>
  <si>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</si>
  <si>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</si>
  <si>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</si>
  <si>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</si>
  <si>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</si>
  <si>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</si>
  <si>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</si>
  <si>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</si>
  <si>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</si>
  <si>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</si>
  <si>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</si>
  <si>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</si>
  <si>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</si>
  <si>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</si>
  <si>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</si>
  <si>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</si>
  <si>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</si>
  <si>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</si>
  <si>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</si>
  <si>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</si>
  <si>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</si>
  <si>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</si>
  <si>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</si>
  <si>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</si>
  <si>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</si>
  <si>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</si>
  <si>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</si>
  <si>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</si>
  <si>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</si>
  <si>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</si>
  <si>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</si>
  <si>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</si>
  <si>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</si>
  <si>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</si>
  <si>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</si>
  <si>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</si>
  <si>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</si>
  <si>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</si>
  <si>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</si>
  <si>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</si>
  <si>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</si>
  <si>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</si>
  <si>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</si>
  <si>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</si>
  <si>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</si>
  <si>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</si>
  <si>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</si>
  <si>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</si>
  <si>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</si>
  <si>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</si>
  <si>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</si>
  <si>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</si>
  <si>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</si>
  <si>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</si>
  <si>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</si>
  <si>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</si>
  <si>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</si>
  <si>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</si>
  <si>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</si>
  <si>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</si>
  <si>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</si>
  <si>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</si>
  <si>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</si>
  <si>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</si>
  <si>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</si>
  <si>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</si>
  <si>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</si>
  <si>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</si>
  <si>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</si>
  <si>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</si>
  <si>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</si>
  <si>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</si>
  <si>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</si>
  <si>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</si>
  <si>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</si>
  <si>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</si>
  <si>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</si>
  <si>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</si>
  <si>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</si>
  <si>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</si>
  <si>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</si>
  <si>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</si>
  <si>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</si>
  <si>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</si>
  <si>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</si>
  <si>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</si>
  <si>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</si>
  <si>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</si>
  <si>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</si>
  <si>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</si>
  <si>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</si>
  <si>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</si>
  <si>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</si>
  <si>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</si>
  <si>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</si>
  <si>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</si>
  <si>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</si>
  <si>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</si>
  <si>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</si>
  <si>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</si>
  <si>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</si>
  <si>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</si>
  <si>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</si>
  <si>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</si>
  <si>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</si>
  <si>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</si>
  <si>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</si>
  <si>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</si>
  <si>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</si>
  <si>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</si>
  <si>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</si>
  <si>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</si>
  <si>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</si>
  <si>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</si>
  <si>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</si>
  <si>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</si>
  <si>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</si>
  <si>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</si>
  <si>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</si>
  <si>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</si>
  <si>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</si>
  <si>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</si>
  <si>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</si>
  <si>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</si>
  <si>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</si>
  <si>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</si>
  <si>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</si>
  <si>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</si>
  <si>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</si>
  <si>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</si>
  <si>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</si>
  <si>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</si>
  <si>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</si>
  <si>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</si>
  <si>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</si>
  <si>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</si>
  <si>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</si>
  <si>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</si>
  <si>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</si>
  <si>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</si>
  <si>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</si>
  <si>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</si>
  <si>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</si>
  <si>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</si>
  <si>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</si>
  <si>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</si>
  <si>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</si>
  <si>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</si>
  <si>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</si>
  <si>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</si>
  <si>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</si>
  <si>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</si>
  <si>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</si>
  <si>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</si>
  <si>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</si>
  <si>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</si>
  <si>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</si>
  <si>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</si>
  <si>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</si>
  <si>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</si>
  <si>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</si>
  <si>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</si>
  <si>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</si>
  <si>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</si>
  <si>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</si>
  <si>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</si>
  <si>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</si>
  <si>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</si>
  <si>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</si>
  <si>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</si>
  <si>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</si>
  <si>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</si>
  <si>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</si>
  <si>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</si>
  <si>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</si>
  <si>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</si>
  <si>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</si>
  <si>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</si>
  <si>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</si>
  <si>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</si>
  <si>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</si>
  <si>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</si>
  <si>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</si>
  <si>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</si>
  <si>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</si>
  <si>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</si>
  <si>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</si>
  <si>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</si>
  <si>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</si>
  <si>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</si>
  <si>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</si>
  <si>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</si>
  <si>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</si>
  <si>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</si>
  <si>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</si>
  <si>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</si>
  <si>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</si>
  <si>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</si>
  <si>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</si>
  <si>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</si>
  <si>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</si>
  <si>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</si>
  <si>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</si>
  <si>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</si>
  <si>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</si>
  <si>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</si>
  <si>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</si>
  <si>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</si>
  <si>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</si>
  <si>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</si>
  <si>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</si>
  <si>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</si>
  <si>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</si>
  <si>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</si>
  <si>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</si>
  <si>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</si>
  <si>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</si>
  <si>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</si>
  <si>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</si>
  <si>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</si>
  <si>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</si>
  <si>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</si>
  <si>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</si>
  <si>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</si>
  <si>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</si>
  <si>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</si>
  <si>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</si>
  <si>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</si>
  <si>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</si>
  <si>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</si>
  <si>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</si>
  <si>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</si>
  <si>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</si>
  <si>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</si>
  <si>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</si>
  <si>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</si>
  <si>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</si>
  <si>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</si>
  <si>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</si>
  <si>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</si>
  <si>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</si>
  <si>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</si>
  <si>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</si>
  <si>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</si>
  <si>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</si>
  <si>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</si>
  <si>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</si>
  <si>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</si>
  <si>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</si>
  <si>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</si>
  <si>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</si>
  <si>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</si>
  <si>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</si>
  <si>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</si>
  <si>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</si>
  <si>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</si>
  <si>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</si>
  <si>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</si>
  <si>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</si>
  <si>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</si>
  <si>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</si>
  <si>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</si>
  <si>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</si>
  <si>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</si>
  <si>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</si>
  <si>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</si>
  <si>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</si>
  <si>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</si>
  <si>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</si>
  <si>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</si>
  <si>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</si>
  <si>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</si>
  <si>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</si>
  <si>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</si>
  <si>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</si>
  <si>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</si>
  <si>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</si>
  <si>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</si>
  <si>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</si>
  <si>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</si>
  <si>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</si>
  <si>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</si>
  <si>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</si>
  <si>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</si>
  <si>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</si>
  <si>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</si>
  <si>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</si>
  <si>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</si>
  <si>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</si>
  <si>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</si>
  <si>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</si>
  <si>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</si>
  <si>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</si>
  <si>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</si>
  <si>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</si>
  <si>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</si>
  <si>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</si>
  <si>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</si>
  <si>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</si>
  <si>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</si>
  <si>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</si>
  <si>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</si>
  <si>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</si>
  <si>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</si>
  <si>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</si>
  <si>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</si>
  <si>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</si>
  <si>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</si>
  <si>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</si>
  <si>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</si>
  <si>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</si>
  <si>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</si>
  <si>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</si>
  <si>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</si>
  <si>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</si>
  <si>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</si>
  <si>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</si>
  <si>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</si>
  <si>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</si>
  <si>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</si>
  <si>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</si>
  <si>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</si>
  <si>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</si>
  <si>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</si>
  <si>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</si>
  <si>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</si>
  <si>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</si>
  <si>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</si>
  <si>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</si>
  <si>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</si>
  <si>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</si>
  <si>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</si>
  <si>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</si>
  <si>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</si>
  <si>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</si>
  <si>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</si>
  <si>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</si>
  <si>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</si>
  <si>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</si>
  <si>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</si>
  <si>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</si>
  <si>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</si>
  <si>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</si>
  <si>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</si>
  <si>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</si>
  <si>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</si>
  <si>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</si>
  <si>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</si>
  <si>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</si>
  <si>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</si>
  <si>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</si>
  <si>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</si>
  <si>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</si>
  <si>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</si>
  <si>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</si>
  <si>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</si>
  <si>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</si>
  <si>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</si>
  <si>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</si>
  <si>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</si>
  <si>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</si>
  <si>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</si>
  <si>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</si>
  <si>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</si>
  <si>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</si>
  <si>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</si>
  <si>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</si>
  <si>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</si>
  <si>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</si>
  <si>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</si>
  <si>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</si>
  <si>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</si>
  <si>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</si>
  <si>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</si>
  <si>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</si>
  <si>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</si>
  <si>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</si>
  <si>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</si>
  <si>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</si>
  <si>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</si>
  <si>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</si>
  <si>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</si>
  <si>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</si>
  <si>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</si>
  <si>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</si>
  <si>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</si>
  <si>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</si>
  <si>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</si>
  <si>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</si>
  <si>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</si>
  <si>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</si>
  <si>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</si>
  <si>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</si>
  <si>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</si>
  <si>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</si>
  <si>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</si>
  <si>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</si>
  <si>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</si>
  <si>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</si>
  <si>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</si>
  <si>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</si>
  <si>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</si>
  <si>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</si>
  <si>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</si>
  <si>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</si>
  <si>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</si>
  <si>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</si>
  <si>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</si>
  <si>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</si>
  <si>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</si>
  <si>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</si>
  <si>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</si>
  <si>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</si>
  <si>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</si>
  <si>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</si>
  <si>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</si>
  <si>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</si>
  <si>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</si>
  <si>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</si>
  <si>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</si>
  <si>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</si>
  <si>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</si>
  <si>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</si>
  <si>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</si>
  <si>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</si>
  <si>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</si>
  <si>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</si>
  <si>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</si>
  <si>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</si>
  <si>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</si>
  <si>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</si>
  <si>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</si>
  <si>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</si>
  <si>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</si>
  <si>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</si>
  <si>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</si>
  <si>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</si>
  <si>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</si>
  <si>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</si>
  <si>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</si>
  <si>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</si>
  <si>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</si>
  <si>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</si>
  <si>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</si>
  <si>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</si>
  <si>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</si>
  <si>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</si>
  <si>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</si>
  <si>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</si>
  <si>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</si>
  <si>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</si>
  <si>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</si>
  <si>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</si>
  <si>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</si>
  <si>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</si>
  <si>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</si>
  <si>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</si>
  <si>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</si>
  <si>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</si>
  <si>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</si>
  <si>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</si>
  <si>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</si>
  <si>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</si>
  <si>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</si>
  <si>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</si>
  <si>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</si>
  <si>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</si>
  <si>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</si>
  <si>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</si>
  <si>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</si>
  <si>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</si>
  <si>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</si>
  <si>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</si>
  <si>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</si>
  <si>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</si>
  <si>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</si>
  <si>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</si>
  <si>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</si>
  <si>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</si>
  <si>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</si>
  <si>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</si>
  <si>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</si>
  <si>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</si>
  <si>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</si>
  <si>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</si>
  <si>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</si>
  <si>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</si>
  <si>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</si>
  <si>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</si>
  <si>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</si>
  <si>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</si>
  <si>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</si>
  <si>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</si>
  <si>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</si>
  <si>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</si>
  <si>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</si>
  <si>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</si>
  <si>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</si>
  <si>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</si>
  <si>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</si>
  <si>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</si>
  <si>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</si>
  <si>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</si>
  <si>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</si>
  <si>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</si>
  <si>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</si>
  <si>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</si>
  <si>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</si>
  <si>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</si>
  <si>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</si>
  <si>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</si>
  <si>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</si>
  <si>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</si>
  <si>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</si>
  <si>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</si>
  <si>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</si>
  <si>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</si>
  <si>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</si>
  <si>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</si>
  <si>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</si>
  <si>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</si>
  <si>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</si>
  <si>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</si>
  <si>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</si>
  <si>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</si>
  <si>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</si>
  <si>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</si>
  <si>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</si>
  <si>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</si>
  <si>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</si>
  <si>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</si>
  <si>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</si>
  <si>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</si>
  <si>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</si>
  <si>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</si>
  <si>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</si>
  <si>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</si>
  <si>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</si>
  <si>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</si>
  <si>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</si>
  <si>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</si>
  <si>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</si>
  <si>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</si>
  <si>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</si>
  <si>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</si>
  <si>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</si>
  <si>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</si>
  <si>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</si>
  <si>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</si>
  <si>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</si>
  <si>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</si>
  <si>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</si>
  <si>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</si>
  <si>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</si>
  <si>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</si>
  <si>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</si>
  <si>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</si>
  <si>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</si>
  <si>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</si>
  <si>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</si>
  <si>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</si>
  <si>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</si>
  <si>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</si>
  <si>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</si>
  <si>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</si>
  <si>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</si>
  <si>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</si>
  <si>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</si>
  <si>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</si>
  <si>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</si>
  <si>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</si>
  <si>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</si>
  <si>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</si>
  <si>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</si>
  <si>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</si>
  <si>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</si>
  <si>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</si>
  <si>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</si>
  <si>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</si>
  <si>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</si>
  <si>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</si>
  <si>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</si>
  <si>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</si>
  <si>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</si>
  <si>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</si>
  <si>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</si>
  <si>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</si>
  <si>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</si>
  <si>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</si>
  <si>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</si>
  <si>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</si>
  <si>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</si>
  <si>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</si>
  <si>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</si>
  <si>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</si>
  <si>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</si>
  <si>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</si>
  <si>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</si>
  <si>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</si>
  <si>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</si>
  <si>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</si>
  <si>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</si>
  <si>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</si>
  <si>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</si>
  <si>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</si>
  <si>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</si>
  <si>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</si>
  <si>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</si>
  <si>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</si>
  <si>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</si>
  <si>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</si>
  <si>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</si>
  <si>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</si>
  <si>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</si>
  <si>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</si>
  <si>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</si>
  <si>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</si>
  <si>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</si>
  <si>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</si>
  <si>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</si>
  <si>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</si>
  <si>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</si>
  <si>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</si>
  <si>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</si>
  <si>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</si>
  <si>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</si>
  <si>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</si>
  <si>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</si>
  <si>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</si>
  <si>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</si>
  <si>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</si>
  <si>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</si>
  <si>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</si>
  <si>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</si>
  <si>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</si>
  <si>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</si>
  <si>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</si>
  <si>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</si>
  <si>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</si>
  <si>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</si>
  <si>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</si>
  <si>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</si>
  <si>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</si>
  <si>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</si>
  <si>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</si>
  <si>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</si>
  <si>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</si>
  <si>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</si>
  <si>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</si>
  <si>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</si>
  <si>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</si>
  <si>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</si>
  <si>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</si>
  <si>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</si>
  <si>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</si>
  <si>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</si>
  <si>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</si>
  <si>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</si>
  <si>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</si>
  <si>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</si>
  <si>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</si>
  <si>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</si>
  <si>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</si>
  <si>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</si>
  <si>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</si>
  <si>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</si>
  <si>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</si>
  <si>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</si>
  <si>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</si>
  <si>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</si>
  <si>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</si>
  <si>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</si>
  <si>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</si>
  <si>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</si>
  <si>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</si>
  <si>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</si>
  <si>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</si>
  <si>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</si>
  <si>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</si>
  <si>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</si>
  <si>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</si>
  <si>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</si>
  <si>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</si>
  <si>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</si>
  <si>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</si>
  <si>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</si>
  <si>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</si>
  <si>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</si>
  <si>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</si>
  <si>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</si>
  <si>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</si>
  <si>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</si>
  <si>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</si>
  <si>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</si>
  <si>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</si>
  <si>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</si>
  <si>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</si>
  <si>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</si>
  <si>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</si>
  <si>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</si>
  <si>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</si>
  <si>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</si>
  <si>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</si>
  <si>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</si>
  <si>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</si>
  <si>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</si>
  <si>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</si>
  <si>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</si>
  <si>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</si>
  <si>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</si>
  <si>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</si>
  <si>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</si>
  <si>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</si>
  <si>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</si>
  <si>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</si>
  <si>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</si>
  <si>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</si>
  <si>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</si>
  <si>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</si>
  <si>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</si>
  <si>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</si>
  <si>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</si>
  <si>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</si>
  <si>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</si>
  <si>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</si>
  <si>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</si>
  <si>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</si>
  <si>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</si>
  <si>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</si>
  <si>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</si>
  <si>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</si>
  <si>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</si>
  <si>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</si>
  <si>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</si>
  <si>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</si>
  <si>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</si>
  <si>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</si>
  <si>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</si>
  <si>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</si>
  <si>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</si>
  <si>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</si>
  <si>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</si>
  <si>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</si>
  <si>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</si>
  <si>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</si>
  <si>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</si>
  <si>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</si>
  <si>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</si>
  <si>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</si>
  <si>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</si>
  <si>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</si>
  <si>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</si>
  <si>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</si>
  <si>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</si>
  <si>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</si>
  <si>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</si>
  <si>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</si>
  <si>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</si>
  <si>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</si>
  <si>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</si>
  <si>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</si>
  <si>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</si>
  <si>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</si>
  <si>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</si>
  <si>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</si>
  <si>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</si>
  <si>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</si>
  <si>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</si>
  <si>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</si>
  <si>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</si>
  <si>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</si>
  <si>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</si>
  <si>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</si>
  <si>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</si>
  <si>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</si>
  <si>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</si>
  <si>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</si>
  <si>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</si>
  <si>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</si>
  <si>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</si>
  <si>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</si>
  <si>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</si>
  <si>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</si>
  <si>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</si>
  <si>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</si>
  <si>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</si>
  <si>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</si>
  <si>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</si>
  <si>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</si>
  <si>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</si>
  <si>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</si>
  <si>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</si>
  <si>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</si>
  <si>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</si>
  <si>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</si>
  <si>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</si>
  <si>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</si>
  <si>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</si>
  <si>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</si>
  <si>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</si>
  <si>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</si>
  <si>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</si>
  <si>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</si>
  <si>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</si>
  <si>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</si>
  <si>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</si>
  <si>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</si>
  <si>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</si>
  <si>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</si>
  <si>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</si>
  <si>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</si>
  <si>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</si>
  <si>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</si>
  <si>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</si>
  <si>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</si>
  <si>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</si>
  <si>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</si>
  <si>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</si>
  <si>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</si>
  <si>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</si>
  <si>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</si>
  <si>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</si>
  <si>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</si>
  <si>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</si>
  <si>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</si>
  <si>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</si>
  <si>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</si>
  <si>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</si>
  <si>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</si>
  <si>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</si>
  <si>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</si>
  <si>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</si>
  <si>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</si>
  <si>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</si>
  <si>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</si>
  <si>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</si>
  <si>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</si>
  <si>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</si>
  <si>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</si>
  <si>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</si>
  <si>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</si>
  <si>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</si>
  <si>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</si>
  <si>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</si>
  <si>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</si>
  <si>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</si>
  <si>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</si>
  <si>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</si>
  <si>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</si>
  <si>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</si>
  <si>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</si>
  <si>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</si>
  <si>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</si>
  <si>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</si>
  <si>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</si>
  <si>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</si>
  <si>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</si>
  <si>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</si>
  <si>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</si>
  <si>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</si>
  <si>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</si>
  <si>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</si>
  <si>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</si>
  <si>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</si>
  <si>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</si>
  <si>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</si>
  <si>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</si>
  <si>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</si>
  <si>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</si>
  <si>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</si>
  <si>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</si>
  <si>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</si>
  <si>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</si>
  <si>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</si>
  <si>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</si>
  <si>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</si>
  <si>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</si>
  <si>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</si>
  <si>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</si>
  <si>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</si>
  <si>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</si>
  <si>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</si>
  <si>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</si>
  <si>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</si>
  <si>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</si>
  <si>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</si>
  <si>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</si>
  <si>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</si>
  <si>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</si>
  <si>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</si>
  <si>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</si>
  <si>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</si>
  <si>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</si>
  <si>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</si>
  <si>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</si>
  <si>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</si>
  <si>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</si>
  <si>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</si>
  <si>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</si>
  <si>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</si>
  <si>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</si>
  <si>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</si>
  <si>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</si>
  <si>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</si>
  <si>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</si>
  <si>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</si>
  <si>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</si>
  <si>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</si>
  <si>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</si>
  <si>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</si>
  <si>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</si>
  <si>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</si>
  <si>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</si>
  <si>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</si>
  <si>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</si>
  <si>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</si>
  <si>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</si>
  <si>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</si>
  <si>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</si>
  <si>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</si>
  <si>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</si>
  <si>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</si>
  <si>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</si>
  <si>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</si>
  <si>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</si>
  <si>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</si>
  <si>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</si>
  <si>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</si>
  <si>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</si>
  <si>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</si>
  <si>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</si>
  <si>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</si>
  <si>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</si>
  <si>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</si>
  <si>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</si>
  <si>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</si>
  <si>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</si>
  <si>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</si>
  <si>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</si>
  <si>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</si>
  <si>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</si>
  <si>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</si>
  <si>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</si>
  <si>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</si>
  <si>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</si>
  <si>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</si>
  <si>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</si>
  <si>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</si>
  <si>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</si>
  <si>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</si>
  <si>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</si>
  <si>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</si>
  <si>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</si>
  <si>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</si>
  <si>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</si>
  <si>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</si>
  <si>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</si>
  <si>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</si>
  <si>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</si>
  <si>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</si>
  <si>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</si>
  <si>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</si>
  <si>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</si>
  <si>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</si>
  <si>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</si>
  <si>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</si>
  <si>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</si>
  <si>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</si>
  <si>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</si>
  <si>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</si>
  <si>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</si>
  <si>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</si>
  <si>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</si>
  <si>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</si>
  <si>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</si>
  <si>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</si>
  <si>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</si>
  <si>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</si>
  <si>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</si>
  <si>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</si>
  <si>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</si>
  <si>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</si>
  <si>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</si>
  <si>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</si>
  <si>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</si>
  <si>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</si>
  <si>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</si>
  <si>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</si>
  <si>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</si>
  <si>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</si>
  <si>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</si>
  <si>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</si>
  <si>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</si>
  <si>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</si>
  <si>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</si>
  <si>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</si>
  <si>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</si>
  <si>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</si>
  <si>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</si>
  <si>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</si>
  <si>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</si>
  <si>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</si>
  <si>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</si>
  <si>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</si>
  <si>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</si>
  <si>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</si>
  <si>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</si>
  <si>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</si>
  <si>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</si>
  <si>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</si>
  <si>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</si>
  <si>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</si>
  <si>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</si>
  <si>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</si>
  <si>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</si>
  <si>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</si>
  <si>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</si>
  <si>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</si>
  <si>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</si>
  <si>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</si>
  <si>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</si>
  <si>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</si>
  <si>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</si>
  <si>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</si>
  <si>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</si>
  <si>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</si>
  <si>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</si>
  <si>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</si>
  <si>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</si>
  <si>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</si>
  <si>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</si>
  <si>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</si>
  <si>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</si>
  <si>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</si>
  <si>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</si>
  <si>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</si>
  <si>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</si>
  <si>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</si>
  <si>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</si>
  <si>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</si>
  <si>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</si>
  <si>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</si>
  <si>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</si>
  <si>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</si>
  <si>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</si>
  <si>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</si>
  <si>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</si>
  <si>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</si>
  <si>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</si>
  <si>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</si>
  <si>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</si>
  <si>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</si>
  <si>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</si>
  <si>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</si>
  <si>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</si>
  <si>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</si>
  <si>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</si>
  <si>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</si>
  <si>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</si>
  <si>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</si>
  <si>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</si>
  <si>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</si>
  <si>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</si>
  <si>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</si>
  <si>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</si>
  <si>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</si>
  <si>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</si>
  <si>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</si>
  <si>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</si>
  <si>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</si>
  <si>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</si>
  <si>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</si>
  <si>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</si>
  <si>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</si>
  <si>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</si>
  <si>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</si>
  <si>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</si>
  <si>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</si>
  <si>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</si>
  <si>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</si>
  <si>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</si>
  <si>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</si>
  <si>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</si>
  <si>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</si>
  <si>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</si>
  <si>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</si>
  <si>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</si>
  <si>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</si>
  <si>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</si>
  <si>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</si>
  <si>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</si>
  <si>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</si>
  <si>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</si>
  <si>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</si>
  <si>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</si>
  <si>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</si>
  <si>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</si>
  <si>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</si>
  <si>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</si>
  <si>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</si>
  <si>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</si>
  <si>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</si>
  <si>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</si>
  <si>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</si>
  <si>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</si>
  <si>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</si>
  <si>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</si>
  <si>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</si>
  <si>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</si>
  <si>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</si>
  <si>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</si>
  <si>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</si>
  <si>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</si>
  <si>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</si>
  <si>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</si>
  <si>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</si>
  <si>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</si>
  <si>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</si>
  <si>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</si>
  <si>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</si>
  <si>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</si>
  <si>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</si>
  <si>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</si>
  <si>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</si>
  <si>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</si>
  <si>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</si>
  <si>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</si>
  <si>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</si>
  <si>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</si>
  <si>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</si>
  <si>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</si>
  <si>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</si>
  <si>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</si>
  <si>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</si>
  <si>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</si>
  <si>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</si>
  <si>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</si>
  <si>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</si>
  <si>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</si>
  <si>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</si>
  <si>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</si>
  <si>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</si>
  <si>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</si>
  <si>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</si>
  <si>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</si>
  <si>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</si>
  <si>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</si>
  <si>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</si>
  <si>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</si>
  <si>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</si>
  <si>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</si>
  <si>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</si>
  <si>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</si>
  <si>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</si>
  <si>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</si>
  <si>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</si>
  <si>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</si>
  <si>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</si>
  <si>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</si>
  <si>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</si>
  <si>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</si>
  <si>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</si>
  <si>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</si>
  <si>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</si>
  <si>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</si>
  <si>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</si>
  <si>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</si>
  <si>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</si>
  <si>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</si>
  <si>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</si>
  <si>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</si>
  <si>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</si>
  <si>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</si>
  <si>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</si>
  <si>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</si>
  <si>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</si>
  <si>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</si>
  <si>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</si>
  <si>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</si>
  <si>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</si>
  <si>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</si>
  <si>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</si>
  <si>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</si>
  <si>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</si>
  <si>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</si>
  <si>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</si>
  <si>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</si>
  <si>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</si>
  <si>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</si>
  <si>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</si>
  <si>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</si>
  <si>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</si>
  <si>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</si>
  <si>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</si>
  <si>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</si>
  <si>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</si>
  <si>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</si>
  <si>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</si>
  <si>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</si>
  <si>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</si>
  <si>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</si>
  <si>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</si>
  <si>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</si>
  <si>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</si>
  <si>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</si>
  <si>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</si>
  <si>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</si>
  <si>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</si>
  <si>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</si>
  <si>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</si>
  <si>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</si>
  <si>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</si>
  <si>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</si>
  <si>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</si>
  <si>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</si>
  <si>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</si>
  <si>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</si>
  <si>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</si>
  <si>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</si>
  <si>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</si>
  <si>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</si>
  <si>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</si>
  <si>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</si>
  <si>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</si>
  <si>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</si>
  <si>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</si>
  <si>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</si>
  <si>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</si>
  <si>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</si>
  <si>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</si>
  <si>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</si>
  <si>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</si>
  <si>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</si>
  <si>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</si>
  <si>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</si>
  <si>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</si>
  <si>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</si>
  <si>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</si>
  <si>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</si>
  <si>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</si>
  <si>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</si>
  <si>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</si>
  <si>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</si>
  <si>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</si>
  <si>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</si>
  <si>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</si>
  <si>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</si>
  <si>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</si>
  <si>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</si>
  <si>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</si>
  <si>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</si>
  <si>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</si>
  <si>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</si>
  <si>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</si>
  <si>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</si>
  <si>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</si>
  <si>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</si>
  <si>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</si>
  <si>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</si>
  <si>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</si>
  <si>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</si>
  <si>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</si>
  <si>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</si>
  <si>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</si>
  <si>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</si>
  <si>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</si>
  <si>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</si>
  <si>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</si>
  <si>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</si>
  <si>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</si>
  <si>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</si>
  <si>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</si>
  <si>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Tenja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</si>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</sst>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2275039.5499999998</v>
      </c>
      <c r="D2" s="7">
        <f>'PR-RAS'!E6</f>
        <v>2402605.7699999996</v>
      </c>
      <c r="E2" s="7">
        <v>0</v>
      </c>
      <c r="F2" s="7">
        <v>0</v>
      </c>
      <c r="G2" s="8">
        <f t="shared" ref="G2:G274" si="0">(B2/1000)*(C2*1+D2*2)</f>
        <v>7080.2510899999988</v>
      </c>
      <c r="H2" s="8">
        <f t="shared" ref="H2:H274" si="1">ABS(C2-ROUND(C2,0))+ABS(D2-ROUND(D2,0))</f>
        <v>0.68000000063329935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2010621.13</v>
      </c>
      <c r="D45" s="2">
        <f>'PR-RAS'!E49</f>
        <v>2159039.67</v>
      </c>
      <c r="E45" s="2">
        <v>0</v>
      </c>
      <c r="F45" s="2">
        <v>0</v>
      </c>
      <c r="G45" s="3">
        <f t="shared" si="0"/>
        <v>278462.82067999995</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2010621.13</v>
      </c>
      <c r="D64" s="2">
        <f>'PR-RAS'!E68</f>
        <v>2159039.67</v>
      </c>
      <c r="E64" s="2">
        <v>0</v>
      </c>
      <c r="F64" s="2">
        <v>0</v>
      </c>
      <c r="G64" s="3">
        <f t="shared" si="0"/>
        <v>398708.12961</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2008644.65</v>
      </c>
      <c r="D65" s="2">
        <f>'PR-RAS'!E69</f>
        <v>2156343.87</v>
      </c>
      <c r="E65" s="2">
        <v>0</v>
      </c>
      <c r="F65" s="2">
        <v>0</v>
      </c>
      <c r="G65" s="3">
        <f t="shared" si="0"/>
        <v>404565.27296000003</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1976.48</v>
      </c>
      <c r="D66" s="2">
        <f>'PR-RAS'!E70</f>
        <v>2695.8</v>
      </c>
      <c r="E66" s="2">
        <v>0</v>
      </c>
      <c r="F66" s="2">
        <v>0</v>
      </c>
      <c r="G66" s="3">
        <f t="shared" si="0"/>
        <v>478.92520000000002</v>
      </c>
      <c r="H66" s="3">
        <f t="shared" si="1"/>
        <v>0.67999999999983629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35564.550000000003</v>
      </c>
      <c r="D102" s="2">
        <f>'PR-RAS'!E106</f>
        <v>33330.800000000003</v>
      </c>
      <c r="E102" s="2">
        <v>0</v>
      </c>
      <c r="F102" s="2">
        <v>0</v>
      </c>
      <c r="G102" s="3">
        <f t="shared" si="0"/>
        <v>10324.841150000002</v>
      </c>
      <c r="H102" s="3">
        <f t="shared" si="1"/>
        <v>0.64999999999417923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35564.550000000003</v>
      </c>
      <c r="D108" s="2">
        <f>'PR-RAS'!E112</f>
        <v>33330.800000000003</v>
      </c>
      <c r="E108" s="2">
        <v>0</v>
      </c>
      <c r="F108" s="2">
        <v>0</v>
      </c>
      <c r="G108" s="3">
        <f t="shared" si="0"/>
        <v>10938.198050000001</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35564.550000000003</v>
      </c>
      <c r="D113" s="2">
        <f>'PR-RAS'!E117</f>
        <v>33330.800000000003</v>
      </c>
      <c r="E113" s="2">
        <v>0</v>
      </c>
      <c r="F113" s="2">
        <v>0</v>
      </c>
      <c r="G113" s="3">
        <f t="shared" si="0"/>
        <v>11449.328800000001</v>
      </c>
      <c r="H113" s="3">
        <f t="shared" si="1"/>
        <v>0.64999999999417923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7144.1399999999994</v>
      </c>
      <c r="D121" s="2">
        <f>'PR-RAS'!E125</f>
        <v>11745.13</v>
      </c>
      <c r="E121" s="2">
        <v>0</v>
      </c>
      <c r="F121" s="2">
        <v>0</v>
      </c>
      <c r="G121" s="3">
        <f t="shared" si="0"/>
        <v>3676.1279999999997</v>
      </c>
      <c r="H121" s="3">
        <f t="shared" si="1"/>
        <v>0.26999999999861757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6227.78</v>
      </c>
      <c r="D122" s="2">
        <f>'PR-RAS'!E126</f>
        <v>10158.74</v>
      </c>
      <c r="E122" s="2">
        <v>0</v>
      </c>
      <c r="F122" s="2">
        <v>0</v>
      </c>
      <c r="G122" s="3">
        <f t="shared" si="0"/>
        <v>3211.9764599999999</v>
      </c>
      <c r="H122" s="3">
        <f t="shared" si="1"/>
        <v>0.48000000000047294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1355</v>
      </c>
      <c r="E123" s="2">
        <v>0</v>
      </c>
      <c r="F123" s="2">
        <v>0</v>
      </c>
      <c r="G123" s="3">
        <f t="shared" si="0"/>
        <v>330.62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6227.78</v>
      </c>
      <c r="D124" s="2">
        <f>'PR-RAS'!E128</f>
        <v>8803.74</v>
      </c>
      <c r="E124" s="2">
        <v>0</v>
      </c>
      <c r="F124" s="2">
        <v>0</v>
      </c>
      <c r="G124" s="3">
        <f t="shared" si="0"/>
        <v>2931.7369799999997</v>
      </c>
      <c r="H124" s="3">
        <f t="shared" si="1"/>
        <v>0.48000000000047294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916.36</v>
      </c>
      <c r="D125" s="2">
        <f>'PR-RAS'!E129</f>
        <v>1586.3899999999999</v>
      </c>
      <c r="E125" s="2">
        <v>0</v>
      </c>
      <c r="F125" s="2">
        <v>0</v>
      </c>
      <c r="G125" s="3">
        <f t="shared" si="0"/>
        <v>507.05336</v>
      </c>
      <c r="H125" s="3">
        <f t="shared" si="1"/>
        <v>0.74999999999988631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916.36</v>
      </c>
      <c r="D126" s="2">
        <f>'PR-RAS'!E130</f>
        <v>1020</v>
      </c>
      <c r="E126" s="2">
        <v>0</v>
      </c>
      <c r="F126" s="2">
        <v>0</v>
      </c>
      <c r="G126" s="3">
        <f t="shared" si="0"/>
        <v>369.54500000000002</v>
      </c>
      <c r="H126" s="3">
        <f t="shared" si="1"/>
        <v>0.36000000000001364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566.39</v>
      </c>
      <c r="E127" s="2">
        <v>0</v>
      </c>
      <c r="F127" s="2">
        <v>0</v>
      </c>
      <c r="G127" s="3">
        <f t="shared" si="0"/>
        <v>142.73027999999999</v>
      </c>
      <c r="H127" s="3">
        <f t="shared" si="1"/>
        <v>0.38999999999998636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221709.73</v>
      </c>
      <c r="D130" s="2">
        <f>'PR-RAS'!E134</f>
        <v>198490.16999999998</v>
      </c>
      <c r="E130" s="2">
        <v>0</v>
      </c>
      <c r="F130" s="2">
        <v>0</v>
      </c>
      <c r="G130" s="3">
        <f t="shared" si="0"/>
        <v>79811.019029999996</v>
      </c>
      <c r="H130" s="3">
        <f t="shared" si="1"/>
        <v>0.43999999997322448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221709.73</v>
      </c>
      <c r="D131" s="2">
        <f>'PR-RAS'!E135</f>
        <v>198490.16999999998</v>
      </c>
      <c r="E131" s="2">
        <v>0</v>
      </c>
      <c r="F131" s="2">
        <v>0</v>
      </c>
      <c r="G131" s="3">
        <f t="shared" si="0"/>
        <v>80429.709099999993</v>
      </c>
      <c r="H131" s="3">
        <f t="shared" si="1"/>
        <v>0.43999999997322448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214309.73</v>
      </c>
      <c r="D132" s="2">
        <f>'PR-RAS'!E136</f>
        <v>195510.74</v>
      </c>
      <c r="E132" s="2">
        <v>0</v>
      </c>
      <c r="F132" s="2">
        <v>0</v>
      </c>
      <c r="G132" s="3">
        <f t="shared" si="0"/>
        <v>79298.388510000004</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7400</v>
      </c>
      <c r="D133" s="2">
        <f>'PR-RAS'!E137</f>
        <v>2979.43</v>
      </c>
      <c r="E133" s="2">
        <v>0</v>
      </c>
      <c r="F133" s="2">
        <v>0</v>
      </c>
      <c r="G133" s="3">
        <f t="shared" si="0"/>
        <v>1763.3695200000002</v>
      </c>
      <c r="H133" s="3">
        <f t="shared" si="1"/>
        <v>0.42999999999983629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2262791.88</v>
      </c>
      <c r="D148" s="2">
        <f>'PR-RAS'!E152</f>
        <v>2561488</v>
      </c>
      <c r="E148" s="2">
        <v>0</v>
      </c>
      <c r="F148" s="2">
        <v>0</v>
      </c>
      <c r="G148" s="3">
        <f t="shared" si="0"/>
        <v>1085707.87836</v>
      </c>
      <c r="H148" s="3">
        <f t="shared" si="1"/>
        <v>0.12000000011175871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1923125.89</v>
      </c>
      <c r="D149" s="2">
        <f>'PR-RAS'!E153</f>
        <v>2248721.52</v>
      </c>
      <c r="E149" s="2">
        <v>0</v>
      </c>
      <c r="F149" s="2">
        <v>0</v>
      </c>
      <c r="G149" s="3">
        <f t="shared" si="0"/>
        <v>950244.20163999987</v>
      </c>
      <c r="H149" s="3">
        <f t="shared" si="1"/>
        <v>0.59000000008381903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1597411.15</v>
      </c>
      <c r="D150" s="2">
        <f>'PR-RAS'!E154</f>
        <v>1868315.31</v>
      </c>
      <c r="E150" s="2">
        <v>0</v>
      </c>
      <c r="F150" s="2">
        <v>0</v>
      </c>
      <c r="G150" s="3">
        <f t="shared" si="0"/>
        <v>794772.22372999985</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1555579.68</v>
      </c>
      <c r="D151" s="2">
        <f>'PR-RAS'!E155</f>
        <v>1799832.96</v>
      </c>
      <c r="E151" s="2">
        <v>0</v>
      </c>
      <c r="F151" s="2">
        <v>0</v>
      </c>
      <c r="G151" s="3">
        <f t="shared" si="0"/>
        <v>773286.84</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8672.57</v>
      </c>
      <c r="D153" s="2">
        <f>'PR-RAS'!E157</f>
        <v>15134.86</v>
      </c>
      <c r="E153" s="2">
        <v>0</v>
      </c>
      <c r="F153" s="2">
        <v>0</v>
      </c>
      <c r="G153" s="3">
        <f t="shared" si="0"/>
        <v>5919.2280799999999</v>
      </c>
      <c r="H153" s="3">
        <f t="shared" si="1"/>
        <v>0.56999999999970896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33158.9</v>
      </c>
      <c r="D154" s="2">
        <f>'PR-RAS'!E158</f>
        <v>53347.49</v>
      </c>
      <c r="E154" s="2">
        <v>0</v>
      </c>
      <c r="F154" s="2">
        <v>0</v>
      </c>
      <c r="G154" s="3">
        <f t="shared" si="0"/>
        <v>21397.643640000002</v>
      </c>
      <c r="H154" s="3">
        <f t="shared" si="1"/>
        <v>0.58999999999650754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69215.600000000006</v>
      </c>
      <c r="D155" s="2">
        <f>'PR-RAS'!E159</f>
        <v>75381.64</v>
      </c>
      <c r="E155" s="2">
        <v>0</v>
      </c>
      <c r="F155" s="2">
        <v>0</v>
      </c>
      <c r="G155" s="3">
        <f t="shared" si="0"/>
        <v>33876.747519999997</v>
      </c>
      <c r="H155" s="3">
        <f t="shared" si="1"/>
        <v>0.75999999999476131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256499.13999999998</v>
      </c>
      <c r="D156" s="2">
        <f>'PR-RAS'!E160</f>
        <v>305024.57</v>
      </c>
      <c r="E156" s="2">
        <v>0</v>
      </c>
      <c r="F156" s="2">
        <v>0</v>
      </c>
      <c r="G156" s="3">
        <f t="shared" si="0"/>
        <v>134314.9834</v>
      </c>
      <c r="H156" s="3">
        <f t="shared" si="1"/>
        <v>0.56999999997788109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256485.34</v>
      </c>
      <c r="D158" s="2">
        <f>'PR-RAS'!E162</f>
        <v>305024.57</v>
      </c>
      <c r="E158" s="2">
        <v>0</v>
      </c>
      <c r="F158" s="2">
        <v>0</v>
      </c>
      <c r="G158" s="3">
        <f t="shared" si="0"/>
        <v>136045.91336000001</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13.8</v>
      </c>
      <c r="D159" s="2">
        <f>'PR-RAS'!E163</f>
        <v>0</v>
      </c>
      <c r="E159" s="2">
        <v>0</v>
      </c>
      <c r="F159" s="2">
        <v>0</v>
      </c>
      <c r="G159" s="3">
        <f t="shared" si="0"/>
        <v>2.1804000000000001</v>
      </c>
      <c r="H159" s="3">
        <f t="shared" si="1"/>
        <v>0.19999999999999929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317963.82999999996</v>
      </c>
      <c r="D160" s="2">
        <f>'PR-RAS'!E164</f>
        <v>290384.05</v>
      </c>
      <c r="E160" s="2">
        <v>0</v>
      </c>
      <c r="F160" s="2">
        <v>0</v>
      </c>
      <c r="G160" s="3">
        <f t="shared" si="0"/>
        <v>142898.37686999998</v>
      </c>
      <c r="H160" s="3">
        <f t="shared" si="1"/>
        <v>0.22000000003026798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42246.68</v>
      </c>
      <c r="D161" s="2">
        <f>'PR-RAS'!E165</f>
        <v>43713.159999999996</v>
      </c>
      <c r="E161" s="2">
        <v>0</v>
      </c>
      <c r="F161" s="2">
        <v>0</v>
      </c>
      <c r="G161" s="3">
        <f t="shared" si="0"/>
        <v>20747.68</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4762.79</v>
      </c>
      <c r="D162" s="2">
        <f>'PR-RAS'!E166</f>
        <v>5371.24</v>
      </c>
      <c r="E162" s="2">
        <v>0</v>
      </c>
      <c r="F162" s="2">
        <v>0</v>
      </c>
      <c r="G162" s="3">
        <f t="shared" si="0"/>
        <v>2496.3484700000004</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35419.03</v>
      </c>
      <c r="D163" s="2">
        <f>'PR-RAS'!E167</f>
        <v>37363.46</v>
      </c>
      <c r="E163" s="2">
        <v>0</v>
      </c>
      <c r="F163" s="2">
        <v>0</v>
      </c>
      <c r="G163" s="3">
        <f t="shared" si="0"/>
        <v>17843.643899999999</v>
      </c>
      <c r="H163" s="3">
        <f t="shared" si="1"/>
        <v>0.48999999999796273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2049.96</v>
      </c>
      <c r="D164" s="2">
        <f>'PR-RAS'!E168</f>
        <v>879.5</v>
      </c>
      <c r="E164" s="2">
        <v>0</v>
      </c>
      <c r="F164" s="2">
        <v>0</v>
      </c>
      <c r="G164" s="3">
        <f t="shared" si="0"/>
        <v>620.86048000000005</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14.9</v>
      </c>
      <c r="D165" s="2">
        <f>'PR-RAS'!E169</f>
        <v>98.96</v>
      </c>
      <c r="E165" s="2">
        <v>0</v>
      </c>
      <c r="F165" s="2">
        <v>0</v>
      </c>
      <c r="G165" s="3">
        <f t="shared" si="0"/>
        <v>34.902479999999997</v>
      </c>
      <c r="H165" s="3">
        <f t="shared" si="1"/>
        <v>0.1400000000000059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199392.68</v>
      </c>
      <c r="D166" s="2">
        <f>'PR-RAS'!E170</f>
        <v>202021.06</v>
      </c>
      <c r="E166" s="2">
        <v>0</v>
      </c>
      <c r="F166" s="2">
        <v>0</v>
      </c>
      <c r="G166" s="3">
        <f t="shared" si="0"/>
        <v>99566.742000000013</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17534.009999999998</v>
      </c>
      <c r="D167" s="2">
        <f>'PR-RAS'!E171</f>
        <v>14507.66</v>
      </c>
      <c r="E167" s="2">
        <v>0</v>
      </c>
      <c r="F167" s="2">
        <v>0</v>
      </c>
      <c r="G167" s="3">
        <f t="shared" si="0"/>
        <v>7727.1887800000004</v>
      </c>
      <c r="H167" s="3">
        <f t="shared" si="1"/>
        <v>0.34999999999854481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137086.75</v>
      </c>
      <c r="D168" s="2">
        <f>'PR-RAS'!E172</f>
        <v>139730</v>
      </c>
      <c r="E168" s="2">
        <v>0</v>
      </c>
      <c r="F168" s="2">
        <v>0</v>
      </c>
      <c r="G168" s="3">
        <f t="shared" si="0"/>
        <v>69563.307249999998</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41430.67</v>
      </c>
      <c r="D169" s="2">
        <f>'PR-RAS'!E173</f>
        <v>45215.67</v>
      </c>
      <c r="E169" s="2">
        <v>0</v>
      </c>
      <c r="F169" s="2">
        <v>0</v>
      </c>
      <c r="G169" s="3">
        <f t="shared" si="0"/>
        <v>22152.817680000004</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1960.86</v>
      </c>
      <c r="D170" s="2">
        <f>'PR-RAS'!E174</f>
        <v>2268.52</v>
      </c>
      <c r="E170" s="2">
        <v>0</v>
      </c>
      <c r="F170" s="2">
        <v>0</v>
      </c>
      <c r="G170" s="3">
        <f t="shared" si="0"/>
        <v>1098.1451</v>
      </c>
      <c r="H170" s="3">
        <f t="shared" si="1"/>
        <v>0.62000000000011823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154.88999999999999</v>
      </c>
      <c r="D171" s="2">
        <f>'PR-RAS'!E175</f>
        <v>299.20999999999998</v>
      </c>
      <c r="E171" s="2">
        <v>0</v>
      </c>
      <c r="F171" s="2">
        <v>0</v>
      </c>
      <c r="G171" s="3">
        <f t="shared" si="0"/>
        <v>128.06270000000001</v>
      </c>
      <c r="H171" s="3">
        <f t="shared" si="1"/>
        <v>0.31999999999999318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1225.5</v>
      </c>
      <c r="D173" s="2">
        <f>'PR-RAS'!E177</f>
        <v>0</v>
      </c>
      <c r="E173" s="2">
        <v>0</v>
      </c>
      <c r="F173" s="2">
        <v>0</v>
      </c>
      <c r="G173" s="3">
        <f t="shared" si="0"/>
        <v>210.78599999999997</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70264.98000000001</v>
      </c>
      <c r="D174" s="2">
        <f>'PR-RAS'!E178</f>
        <v>37880.090000000004</v>
      </c>
      <c r="E174" s="2">
        <v>0</v>
      </c>
      <c r="F174" s="2">
        <v>0</v>
      </c>
      <c r="G174" s="3">
        <f t="shared" si="0"/>
        <v>25262.352680000004</v>
      </c>
      <c r="H174" s="3">
        <f t="shared" si="1"/>
        <v>0.10999999999330612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40887.99</v>
      </c>
      <c r="D175" s="2">
        <f>'PR-RAS'!E179</f>
        <v>5371.82</v>
      </c>
      <c r="E175" s="2">
        <v>0</v>
      </c>
      <c r="F175" s="2">
        <v>0</v>
      </c>
      <c r="G175" s="3">
        <f t="shared" si="0"/>
        <v>8983.9036199999991</v>
      </c>
      <c r="H175" s="3">
        <f t="shared" si="1"/>
        <v>0.19000000000232831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10291.31</v>
      </c>
      <c r="D176" s="2">
        <f>'PR-RAS'!E180</f>
        <v>12858.08</v>
      </c>
      <c r="E176" s="2">
        <v>0</v>
      </c>
      <c r="F176" s="2">
        <v>0</v>
      </c>
      <c r="G176" s="3">
        <f t="shared" si="0"/>
        <v>6301.3072499999998</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760</v>
      </c>
      <c r="D177" s="2">
        <f>'PR-RAS'!E181</f>
        <v>0</v>
      </c>
      <c r="E177" s="2">
        <v>0</v>
      </c>
      <c r="F177" s="2">
        <v>0</v>
      </c>
      <c r="G177" s="3">
        <f t="shared" si="0"/>
        <v>133.76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9743.83</v>
      </c>
      <c r="D178" s="2">
        <f>'PR-RAS'!E182</f>
        <v>8300.18</v>
      </c>
      <c r="E178" s="2">
        <v>0</v>
      </c>
      <c r="F178" s="2">
        <v>0</v>
      </c>
      <c r="G178" s="3">
        <f t="shared" si="0"/>
        <v>4662.9216299999998</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105.76</v>
      </c>
      <c r="D179" s="2">
        <f>'PR-RAS'!E183</f>
        <v>0</v>
      </c>
      <c r="E179" s="2">
        <v>0</v>
      </c>
      <c r="F179" s="2">
        <v>0</v>
      </c>
      <c r="G179" s="3">
        <f t="shared" si="0"/>
        <v>18.825279999999999</v>
      </c>
      <c r="H179" s="3">
        <f t="shared" si="1"/>
        <v>0.23999999999999488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4875.99</v>
      </c>
      <c r="D180" s="2">
        <f>'PR-RAS'!E184</f>
        <v>4946.04</v>
      </c>
      <c r="E180" s="2">
        <v>0</v>
      </c>
      <c r="F180" s="2">
        <v>0</v>
      </c>
      <c r="G180" s="3">
        <f t="shared" si="0"/>
        <v>2643.4845299999997</v>
      </c>
      <c r="H180" s="3">
        <f t="shared" si="1"/>
        <v>5.0000000000181899E-2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2437.5</v>
      </c>
      <c r="D181" s="2">
        <f>'PR-RAS'!E185</f>
        <v>5056.7299999999996</v>
      </c>
      <c r="E181" s="2">
        <v>0</v>
      </c>
      <c r="F181" s="2">
        <v>0</v>
      </c>
      <c r="G181" s="3">
        <f t="shared" si="0"/>
        <v>2259.1727999999998</v>
      </c>
      <c r="H181" s="3">
        <f t="shared" si="1"/>
        <v>0.77000000000043656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978.6</v>
      </c>
      <c r="D182" s="2">
        <f>'PR-RAS'!E186</f>
        <v>978.6</v>
      </c>
      <c r="E182" s="2">
        <v>0</v>
      </c>
      <c r="F182" s="2">
        <v>0</v>
      </c>
      <c r="G182" s="3">
        <f t="shared" si="0"/>
        <v>531.37980000000005</v>
      </c>
      <c r="H182" s="3">
        <f t="shared" si="1"/>
        <v>0.79999999999995453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184</v>
      </c>
      <c r="D183" s="2">
        <f>'PR-RAS'!E187</f>
        <v>368.64</v>
      </c>
      <c r="E183" s="2">
        <v>0</v>
      </c>
      <c r="F183" s="2">
        <v>0</v>
      </c>
      <c r="G183" s="3">
        <f t="shared" si="0"/>
        <v>167.67295999999999</v>
      </c>
      <c r="H183" s="3">
        <f t="shared" si="1"/>
        <v>0.36000000000001364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6059.49</v>
      </c>
      <c r="D190" s="2">
        <f>'PR-RAS'!E194</f>
        <v>6769.74</v>
      </c>
      <c r="E190" s="2">
        <v>0</v>
      </c>
      <c r="F190" s="2">
        <v>0</v>
      </c>
      <c r="G190" s="3">
        <f t="shared" si="0"/>
        <v>3704.2053300000002</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526.27</v>
      </c>
      <c r="D193" s="2">
        <f>'PR-RAS'!E197</f>
        <v>624.20000000000005</v>
      </c>
      <c r="E193" s="2">
        <v>0</v>
      </c>
      <c r="F193" s="2">
        <v>0</v>
      </c>
      <c r="G193" s="3">
        <f t="shared" si="0"/>
        <v>340.73664000000002</v>
      </c>
      <c r="H193" s="3">
        <f t="shared" si="1"/>
        <v>0.47000000000002728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51.54</v>
      </c>
      <c r="D194" s="2">
        <f>'PR-RAS'!E198</f>
        <v>51.54</v>
      </c>
      <c r="E194" s="2">
        <v>0</v>
      </c>
      <c r="F194" s="2">
        <v>0</v>
      </c>
      <c r="G194" s="3">
        <f t="shared" si="0"/>
        <v>29.841660000000001</v>
      </c>
      <c r="H194" s="3">
        <f t="shared" si="1"/>
        <v>0.92000000000000171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4398.6000000000004</v>
      </c>
      <c r="D195" s="2">
        <f>'PR-RAS'!E199</f>
        <v>4992</v>
      </c>
      <c r="E195" s="2">
        <v>0</v>
      </c>
      <c r="F195" s="2">
        <v>0</v>
      </c>
      <c r="G195" s="3">
        <f t="shared" si="0"/>
        <v>2790.2244000000001</v>
      </c>
      <c r="H195" s="3">
        <f t="shared" si="1"/>
        <v>0.3999999999996362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937.5</v>
      </c>
      <c r="D196" s="2">
        <f>'PR-RAS'!E200</f>
        <v>0</v>
      </c>
      <c r="E196" s="2">
        <v>0</v>
      </c>
      <c r="F196" s="2">
        <v>0</v>
      </c>
      <c r="G196" s="3">
        <f t="shared" si="0"/>
        <v>182.8125</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145.58000000000001</v>
      </c>
      <c r="D197" s="2">
        <f>'PR-RAS'!E201</f>
        <v>1102</v>
      </c>
      <c r="E197" s="2">
        <v>0</v>
      </c>
      <c r="F197" s="2">
        <v>0</v>
      </c>
      <c r="G197" s="3">
        <f t="shared" si="0"/>
        <v>460.51767999999998</v>
      </c>
      <c r="H197" s="3">
        <f t="shared" si="1"/>
        <v>0.41999999999998749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455.09</v>
      </c>
      <c r="D198" s="2">
        <f>'PR-RAS'!E202</f>
        <v>0</v>
      </c>
      <c r="E198" s="2">
        <v>0</v>
      </c>
      <c r="F198" s="2">
        <v>0</v>
      </c>
      <c r="G198" s="3">
        <f t="shared" si="0"/>
        <v>89.652730000000005</v>
      </c>
      <c r="H198" s="3">
        <f t="shared" si="1"/>
        <v>8.9999999999974989E-2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455.09</v>
      </c>
      <c r="D212" s="2">
        <f>'PR-RAS'!E216</f>
        <v>0</v>
      </c>
      <c r="E212" s="2">
        <v>0</v>
      </c>
      <c r="F212" s="2">
        <v>0</v>
      </c>
      <c r="G212" s="3">
        <f t="shared" si="0"/>
        <v>96.023989999999998</v>
      </c>
      <c r="H212" s="3">
        <f t="shared" si="1"/>
        <v>8.9999999999974989E-2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455.09</v>
      </c>
      <c r="D215" s="2">
        <f>'PR-RAS'!E219</f>
        <v>0</v>
      </c>
      <c r="E215" s="2">
        <v>0</v>
      </c>
      <c r="F215" s="2">
        <v>0</v>
      </c>
      <c r="G215" s="3">
        <f t="shared" si="0"/>
        <v>97.389259999999993</v>
      </c>
      <c r="H215" s="3">
        <f t="shared" si="1"/>
        <v>8.9999999999974989E-2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20156.39</v>
      </c>
      <c r="D258" s="2">
        <f>'PR-RAS'!E262</f>
        <v>21247.74</v>
      </c>
      <c r="E258" s="2">
        <v>0</v>
      </c>
      <c r="F258" s="2">
        <v>0</v>
      </c>
      <c r="G258" s="3">
        <f t="shared" si="0"/>
        <v>16101.53059</v>
      </c>
      <c r="H258" s="3">
        <f t="shared" si="1"/>
        <v>0.64999999999781721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20156.39</v>
      </c>
      <c r="D265" s="2">
        <f>'PR-RAS'!E269</f>
        <v>21247.74</v>
      </c>
      <c r="E265" s="2">
        <v>0</v>
      </c>
      <c r="F265" s="2">
        <v>0</v>
      </c>
      <c r="G265" s="3">
        <f t="shared" si="0"/>
        <v>16540.093680000002</v>
      </c>
      <c r="H265" s="3">
        <f t="shared" si="1"/>
        <v>0.64999999999781721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20156.39</v>
      </c>
      <c r="D267" s="2">
        <f>'PR-RAS'!E271</f>
        <v>21247.74</v>
      </c>
      <c r="E267" s="2">
        <v>0</v>
      </c>
      <c r="F267" s="2">
        <v>0</v>
      </c>
      <c r="G267" s="3">
        <f t="shared" si="0"/>
        <v>16665.397420000001</v>
      </c>
      <c r="H267" s="3">
        <f t="shared" si="1"/>
        <v>0.64999999999781721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1090.68</v>
      </c>
      <c r="D269" s="2">
        <f>'PR-RAS'!E273</f>
        <v>1134.69</v>
      </c>
      <c r="E269" s="2">
        <v>0</v>
      </c>
      <c r="F269" s="2">
        <v>0</v>
      </c>
      <c r="G269" s="3">
        <f t="shared" si="0"/>
        <v>900.49608000000012</v>
      </c>
      <c r="H269" s="3">
        <f t="shared" si="1"/>
        <v>0.62999999999988177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1090.68</v>
      </c>
      <c r="D270" s="2">
        <f>'PR-RAS'!E274</f>
        <v>1134.69</v>
      </c>
      <c r="E270" s="2">
        <v>0</v>
      </c>
      <c r="F270" s="2">
        <v>0</v>
      </c>
      <c r="G270" s="3">
        <f t="shared" si="0"/>
        <v>903.85614000000021</v>
      </c>
      <c r="H270" s="3">
        <f t="shared" si="1"/>
        <v>0.62999999999988177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1090.68</v>
      </c>
      <c r="D272" s="2">
        <f>'PR-RAS'!E276</f>
        <v>1134.69</v>
      </c>
      <c r="E272" s="2">
        <v>0</v>
      </c>
      <c r="F272" s="2">
        <v>0</v>
      </c>
      <c r="G272" s="3">
        <f t="shared" si="0"/>
        <v>910.57626000000016</v>
      </c>
      <c r="H272" s="3">
        <f t="shared" si="1"/>
        <v>0.62999999999988177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2262791.88</v>
      </c>
      <c r="D295" s="2">
        <f>'PR-RAS'!E299</f>
        <v>2561488</v>
      </c>
      <c r="E295" s="2">
        <v>0</v>
      </c>
      <c r="F295" s="2">
        <v>0</v>
      </c>
      <c r="G295" s="3">
        <f t="shared" si="12"/>
        <v>2171415.7567199999</v>
      </c>
      <c r="H295" s="3">
        <f t="shared" si="13"/>
        <v>0.12000000011175871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12247.669999999925</v>
      </c>
      <c r="D296" s="2">
        <f>'PR-RAS'!E300</f>
        <v>0</v>
      </c>
      <c r="E296" s="2">
        <v>0</v>
      </c>
      <c r="F296" s="2">
        <v>0</v>
      </c>
      <c r="G296" s="3">
        <f t="shared" si="12"/>
        <v>3613.062649999978</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158882.23000000045</v>
      </c>
      <c r="E297" s="2">
        <v>0</v>
      </c>
      <c r="F297" s="2">
        <v>0</v>
      </c>
      <c r="G297" s="3">
        <f t="shared" si="12"/>
        <v>94058.280160000257</v>
      </c>
      <c r="H297" s="3">
        <f t="shared" si="13"/>
        <v>0.23000000044703484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10322.64</v>
      </c>
      <c r="D299" s="2">
        <f>'PR-RAS'!E303</f>
        <v>13164.38</v>
      </c>
      <c r="E299" s="2">
        <v>0</v>
      </c>
      <c r="F299" s="2">
        <v>0</v>
      </c>
      <c r="G299" s="3">
        <f t="shared" si="12"/>
        <v>10922.117199999997</v>
      </c>
      <c r="H299" s="3">
        <f t="shared" si="13"/>
        <v>0.73999999999978172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2333.37</v>
      </c>
      <c r="D300" s="2">
        <f>'PR-RAS'!E304</f>
        <v>172180.29</v>
      </c>
      <c r="E300" s="2">
        <v>0</v>
      </c>
      <c r="F300" s="2">
        <v>0</v>
      </c>
      <c r="G300" s="3">
        <f t="shared" si="12"/>
        <v>103661.49105</v>
      </c>
      <c r="H300" s="3">
        <f t="shared" si="13"/>
        <v>0.66000000000803993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726.72</v>
      </c>
      <c r="D301" s="2">
        <f>'PR-RAS'!E305</f>
        <v>733.78</v>
      </c>
      <c r="E301" s="2">
        <v>0</v>
      </c>
      <c r="F301" s="2">
        <v>0</v>
      </c>
      <c r="G301" s="3">
        <f t="shared" si="12"/>
        <v>658.28399999999988</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15089.41</v>
      </c>
      <c r="D355" s="2">
        <f>'PR-RAS'!E360</f>
        <v>21034.260000000002</v>
      </c>
      <c r="E355" s="2">
        <v>0</v>
      </c>
      <c r="F355" s="2">
        <v>0</v>
      </c>
      <c r="G355" s="3">
        <f t="shared" si="12"/>
        <v>20233.907220000001</v>
      </c>
      <c r="H355" s="3">
        <f t="shared" si="13"/>
        <v>0.67000000000189175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15089.41</v>
      </c>
      <c r="D368" s="2">
        <f>'PR-RAS'!E373</f>
        <v>21034.260000000002</v>
      </c>
      <c r="E368" s="2">
        <v>0</v>
      </c>
      <c r="F368" s="2">
        <v>0</v>
      </c>
      <c r="G368" s="3">
        <f t="shared" si="12"/>
        <v>20976.960310000002</v>
      </c>
      <c r="H368" s="3">
        <f t="shared" si="13"/>
        <v>0.67000000000189175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11827.66</v>
      </c>
      <c r="D374" s="2">
        <f>'PR-RAS'!E379</f>
        <v>17683.440000000002</v>
      </c>
      <c r="E374" s="2">
        <v>0</v>
      </c>
      <c r="F374" s="2">
        <v>0</v>
      </c>
      <c r="G374" s="3">
        <f t="shared" si="12"/>
        <v>17603.563420000002</v>
      </c>
      <c r="H374" s="3">
        <f t="shared" si="13"/>
        <v>0.78000000000247383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10516.47</v>
      </c>
      <c r="D375" s="2">
        <f>'PR-RAS'!E380</f>
        <v>13087.04</v>
      </c>
      <c r="E375" s="2">
        <v>0</v>
      </c>
      <c r="F375" s="2">
        <v>0</v>
      </c>
      <c r="G375" s="3">
        <f t="shared" si="12"/>
        <v>13722.265700000002</v>
      </c>
      <c r="H375" s="3">
        <f t="shared" si="13"/>
        <v>0.51000000000021828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2037.03</v>
      </c>
      <c r="E377" s="2">
        <v>0</v>
      </c>
      <c r="F377" s="2">
        <v>0</v>
      </c>
      <c r="G377" s="3">
        <f t="shared" si="12"/>
        <v>1531.84656</v>
      </c>
      <c r="H377" s="3">
        <f t="shared" si="13"/>
        <v>2.9999999999972715E-2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379.9</v>
      </c>
      <c r="E379" s="2">
        <v>0</v>
      </c>
      <c r="F379" s="2">
        <v>0</v>
      </c>
      <c r="G379" s="3">
        <f t="shared" si="12"/>
        <v>287.20439999999996</v>
      </c>
      <c r="H379" s="3">
        <f t="shared" si="13"/>
        <v>0.10000000000002274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879.47</v>
      </c>
      <c r="E380" s="2">
        <v>0</v>
      </c>
      <c r="F380" s="2">
        <v>0</v>
      </c>
      <c r="G380" s="3">
        <f t="shared" si="12"/>
        <v>666.63826000000006</v>
      </c>
      <c r="H380" s="3">
        <f t="shared" si="13"/>
        <v>0.47000000000002728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1311.19</v>
      </c>
      <c r="D381" s="2">
        <f>'PR-RAS'!E386</f>
        <v>1300</v>
      </c>
      <c r="E381" s="2">
        <v>0</v>
      </c>
      <c r="F381" s="2">
        <v>0</v>
      </c>
      <c r="G381" s="3">
        <f t="shared" si="12"/>
        <v>1486.2522000000001</v>
      </c>
      <c r="H381" s="3">
        <f t="shared" si="13"/>
        <v>0.19000000000005457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3261.75</v>
      </c>
      <c r="D388" s="2">
        <f>'PR-RAS'!E393</f>
        <v>3350.82</v>
      </c>
      <c r="E388" s="2">
        <v>0</v>
      </c>
      <c r="F388" s="2">
        <v>0</v>
      </c>
      <c r="G388" s="3">
        <f t="shared" si="12"/>
        <v>3855.8319299999998</v>
      </c>
      <c r="H388" s="3">
        <f t="shared" si="13"/>
        <v>0.42999999999983629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3261.75</v>
      </c>
      <c r="D389" s="2">
        <f>'PR-RAS'!E394</f>
        <v>3350.82</v>
      </c>
      <c r="E389" s="2">
        <v>0</v>
      </c>
      <c r="F389" s="2">
        <v>0</v>
      </c>
      <c r="G389" s="3">
        <f t="shared" si="12"/>
        <v>3865.7953199999997</v>
      </c>
      <c r="H389" s="3">
        <f t="shared" si="13"/>
        <v>0.42999999999983629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15089.41</v>
      </c>
      <c r="D413" s="2">
        <f>'PR-RAS'!E418</f>
        <v>21034.260000000002</v>
      </c>
      <c r="E413" s="2">
        <v>0</v>
      </c>
      <c r="F413" s="2">
        <v>0</v>
      </c>
      <c r="G413" s="3">
        <f t="shared" si="12"/>
        <v>23549.067160000002</v>
      </c>
      <c r="H413" s="3">
        <f t="shared" si="13"/>
        <v>0.67000000000189175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2275039.5499999998</v>
      </c>
      <c r="D417" s="2">
        <f>'PR-RAS'!E422</f>
        <v>2402605.7699999996</v>
      </c>
      <c r="E417" s="2">
        <v>0</v>
      </c>
      <c r="F417" s="2">
        <v>0</v>
      </c>
      <c r="G417" s="3">
        <f t="shared" si="12"/>
        <v>2945384.4534399994</v>
      </c>
      <c r="H417" s="3">
        <f t="shared" si="13"/>
        <v>0.68000000063329935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2277881.29</v>
      </c>
      <c r="D418" s="2">
        <f>'PR-RAS'!E423</f>
        <v>2582522.2599999998</v>
      </c>
      <c r="E418" s="2">
        <v>0</v>
      </c>
      <c r="F418" s="2">
        <v>0</v>
      </c>
      <c r="G418" s="3">
        <f t="shared" si="12"/>
        <v>3103700.0627699997</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2841.7400000002235</v>
      </c>
      <c r="D420" s="2">
        <f>'PR-RAS'!E425</f>
        <v>179916.49000000022</v>
      </c>
      <c r="E420" s="2">
        <v>0</v>
      </c>
      <c r="F420" s="2">
        <v>0</v>
      </c>
      <c r="G420" s="3">
        <f t="shared" si="12"/>
        <v>151960.70768000028</v>
      </c>
      <c r="H420" s="3">
        <f t="shared" si="13"/>
        <v>0.75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10322.64</v>
      </c>
      <c r="D422" s="2">
        <f>'PR-RAS'!E427</f>
        <v>13164.38</v>
      </c>
      <c r="E422" s="2">
        <v>0</v>
      </c>
      <c r="F422" s="2">
        <v>0</v>
      </c>
      <c r="G422" s="3">
        <f t="shared" si="12"/>
        <v>15430.239399999997</v>
      </c>
      <c r="H422" s="3">
        <f t="shared" si="13"/>
        <v>0.73999999999978172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2333.37</v>
      </c>
      <c r="D423" s="2">
        <f>'PR-RAS'!E428</f>
        <v>172180.29</v>
      </c>
      <c r="E423" s="2">
        <v>0</v>
      </c>
      <c r="F423" s="2">
        <v>0</v>
      </c>
      <c r="G423" s="3">
        <f t="shared" si="12"/>
        <v>146304.8469</v>
      </c>
      <c r="H423" s="3">
        <f t="shared" si="13"/>
        <v>0.66000000000803993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2275039.5499999998</v>
      </c>
      <c r="D637" s="2">
        <f>'PR-RAS'!E643</f>
        <v>2402605.7699999996</v>
      </c>
      <c r="E637" s="2">
        <v>0</v>
      </c>
      <c r="F637" s="2">
        <v>0</v>
      </c>
      <c r="G637" s="3">
        <f t="shared" si="14"/>
        <v>4503039.693239999</v>
      </c>
      <c r="H637" s="3">
        <f t="shared" si="15"/>
        <v>0.68000000063329935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2277881.29</v>
      </c>
      <c r="D638" s="2">
        <f>'PR-RAS'!E644</f>
        <v>2582522.2599999998</v>
      </c>
      <c r="E638" s="2">
        <v>0</v>
      </c>
      <c r="F638" s="2">
        <v>0</v>
      </c>
      <c r="G638" s="3">
        <f t="shared" si="14"/>
        <v>4741143.7409699997</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2841.7400000002235</v>
      </c>
      <c r="D640" s="2">
        <f>'PR-RAS'!E646</f>
        <v>179916.49000000022</v>
      </c>
      <c r="E640" s="2">
        <v>0</v>
      </c>
      <c r="F640" s="2">
        <v>0</v>
      </c>
      <c r="G640" s="3">
        <f t="shared" si="14"/>
        <v>231749.14608000044</v>
      </c>
      <c r="H640" s="3">
        <f t="shared" si="15"/>
        <v>0.75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10322.64</v>
      </c>
      <c r="D642" s="2">
        <f>'PR-RAS'!E648</f>
        <v>13164.38</v>
      </c>
      <c r="E642" s="2">
        <v>0</v>
      </c>
      <c r="F642" s="2">
        <v>0</v>
      </c>
      <c r="G642" s="3">
        <f t="shared" si="14"/>
        <v>23493.547399999996</v>
      </c>
      <c r="H642" s="3">
        <f t="shared" si="15"/>
        <v>0.73999999999978172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13164.380000000223</v>
      </c>
      <c r="D644" s="2">
        <f>'PR-RAS'!E650</f>
        <v>193080.87000000023</v>
      </c>
      <c r="E644" s="2">
        <v>0</v>
      </c>
      <c r="F644" s="2">
        <v>0</v>
      </c>
      <c r="G644" s="3">
        <f t="shared" si="14"/>
        <v>256766.69516000044</v>
      </c>
      <c r="H644" s="3">
        <f t="shared" si="15"/>
        <v>0.50999999999476131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154622.48000000001</v>
      </c>
      <c r="D645" s="2">
        <f>'PR-RAS'!E651</f>
        <v>0</v>
      </c>
      <c r="E645" s="2">
        <v>0</v>
      </c>
      <c r="F645" s="2">
        <v>0</v>
      </c>
      <c r="G645" s="3">
        <f t="shared" si="14"/>
        <v>99576.877120000005</v>
      </c>
      <c r="H645" s="3">
        <f t="shared" si="15"/>
        <v>0.48000000001047738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81</v>
      </c>
      <c r="E651" s="2">
        <v>0</v>
      </c>
      <c r="F651" s="2">
        <v>0</v>
      </c>
      <c r="G651" s="3">
        <f t="shared" si="14"/>
        <v>156.65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75</v>
      </c>
      <c r="E653" s="2">
        <v>0</v>
      </c>
      <c r="F653" s="2">
        <v>0</v>
      </c>
      <c r="G653" s="3">
        <f t="shared" si="14"/>
        <v>144.744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2008644.65</v>
      </c>
      <c r="D676" s="2">
        <f>'PR-RAS'!E683</f>
        <v>2156343.87</v>
      </c>
      <c r="E676" s="2">
        <v>0</v>
      </c>
      <c r="F676" s="2">
        <v>0</v>
      </c>
      <c r="G676" s="3">
        <f t="shared" si="14"/>
        <v>4266899.3632500004</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1976.48</v>
      </c>
      <c r="D678" s="2">
        <f>'PR-RAS'!E685</f>
        <v>2695.8</v>
      </c>
      <c r="E678" s="2">
        <v>0</v>
      </c>
      <c r="F678" s="2">
        <v>0</v>
      </c>
      <c r="G678" s="3">
        <f t="shared" si="14"/>
        <v>4988.1901600000001</v>
      </c>
      <c r="H678" s="3">
        <f t="shared" si="15"/>
        <v>0.67999999999983629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35330.620000000003</v>
      </c>
      <c r="D717" s="2">
        <f>'PR-RAS'!E724</f>
        <v>33330.800000000003</v>
      </c>
      <c r="E717" s="2">
        <v>0</v>
      </c>
      <c r="F717" s="2">
        <v>0</v>
      </c>
      <c r="G717" s="3">
        <f t="shared" si="14"/>
        <v>73026.429519999991</v>
      </c>
      <c r="H717" s="3">
        <f t="shared" si="15"/>
        <v>0.57999999999447027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233.93</v>
      </c>
      <c r="D719" s="2">
        <f>'PR-RAS'!E726</f>
        <v>0</v>
      </c>
      <c r="E719" s="2">
        <v>0</v>
      </c>
      <c r="F719" s="2">
        <v>0</v>
      </c>
      <c r="G719" s="3">
        <f t="shared" si="14"/>
        <v>167.96173999999999</v>
      </c>
      <c r="H719" s="3">
        <f t="shared" si="15"/>
        <v>6.9999999999993179E-2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4333.34</v>
      </c>
      <c r="D726" s="2">
        <f>'PR-RAS'!E733</f>
        <v>5738.72</v>
      </c>
      <c r="E726" s="2">
        <v>0</v>
      </c>
      <c r="F726" s="2">
        <v>0</v>
      </c>
      <c r="G726" s="3">
        <f t="shared" si="14"/>
        <v>11462.815500000001</v>
      </c>
      <c r="H726" s="3">
        <f t="shared" si="15"/>
        <v>0.61999999999989086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35419.03</v>
      </c>
      <c r="D727" s="2">
        <f>'PR-RAS'!E734</f>
        <v>37363.46</v>
      </c>
      <c r="E727" s="2">
        <v>0</v>
      </c>
      <c r="F727" s="2">
        <v>0</v>
      </c>
      <c r="G727" s="3">
        <f t="shared" si="14"/>
        <v>79965.959699999992</v>
      </c>
      <c r="H727" s="3">
        <f t="shared" si="15"/>
        <v>0.48999999999796273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4451.3999999999996</v>
      </c>
      <c r="D729" s="2">
        <f>'PR-RAS'!E736</f>
        <v>4752.7</v>
      </c>
      <c r="E729" s="2">
        <v>0</v>
      </c>
      <c r="F729" s="2">
        <v>0</v>
      </c>
      <c r="G729" s="3">
        <f t="shared" si="14"/>
        <v>10160.5504</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431.73</v>
      </c>
      <c r="E731" s="2">
        <v>0</v>
      </c>
      <c r="F731" s="2">
        <v>0</v>
      </c>
      <c r="G731" s="3">
        <f t="shared" si="14"/>
        <v>630.32579999999996</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20156.39</v>
      </c>
      <c r="D848" s="2">
        <f>'PR-RAS'!E855</f>
        <v>21247.74</v>
      </c>
      <c r="E848" s="2">
        <v>0</v>
      </c>
      <c r="F848" s="2">
        <v>0</v>
      </c>
      <c r="G848" s="3">
        <f t="shared" si="34"/>
        <v>53066.133889999997</v>
      </c>
      <c r="H848" s="3">
        <f t="shared" si="35"/>
        <v>0.64999999999781721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1248798.7099999997</v>
      </c>
      <c r="D1011" s="7">
        <f>BILANCA!E6</f>
        <v>1279592.3400000001</v>
      </c>
      <c r="E1011" s="7">
        <v>0</v>
      </c>
      <c r="F1011" s="7">
        <v>0</v>
      </c>
      <c r="G1011" s="8">
        <f t="shared" ref="G1011:G1306" si="38">B1011/1000*C1011+B1011/500*D1011</f>
        <v>3807.9833900000003</v>
      </c>
      <c r="H1011" s="8">
        <f t="shared" si="35"/>
        <v>0.63000000035390258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1078874.2799999998</v>
      </c>
      <c r="D1012" s="2">
        <f>BILANCA!E7</f>
        <v>1082668.28</v>
      </c>
      <c r="E1012" s="2">
        <v>0</v>
      </c>
      <c r="F1012" s="2">
        <v>0</v>
      </c>
      <c r="G1012" s="3">
        <f t="shared" si="38"/>
        <v>6488.4216799999995</v>
      </c>
      <c r="H1012" s="3">
        <f t="shared" si="35"/>
        <v>0.55999999982304871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188992.88</v>
      </c>
      <c r="D1013" s="2">
        <f>BILANCA!E8</f>
        <v>188992.88</v>
      </c>
      <c r="E1013" s="2">
        <v>0</v>
      </c>
      <c r="F1013" s="2">
        <v>0</v>
      </c>
      <c r="G1013" s="3">
        <f t="shared" si="38"/>
        <v>1700.9359200000001</v>
      </c>
      <c r="H1013" s="3">
        <f t="shared" si="35"/>
        <v>0.23999999999068677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188992.88</v>
      </c>
      <c r="D1014" s="2">
        <f>BILANCA!E9</f>
        <v>188992.88</v>
      </c>
      <c r="E1014" s="2">
        <v>0</v>
      </c>
      <c r="F1014" s="2">
        <v>0</v>
      </c>
      <c r="G1014" s="3">
        <f t="shared" si="38"/>
        <v>2267.9145600000002</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889881.39999999991</v>
      </c>
      <c r="D1017" s="2">
        <f>BILANCA!E12</f>
        <v>893675.4</v>
      </c>
      <c r="E1017" s="2">
        <v>0</v>
      </c>
      <c r="F1017" s="2">
        <v>0</v>
      </c>
      <c r="G1017" s="3">
        <f t="shared" si="38"/>
        <v>18740.625400000001</v>
      </c>
      <c r="H1017" s="3">
        <f t="shared" si="35"/>
        <v>0.79999999993015081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832301.91999999993</v>
      </c>
      <c r="D1018" s="2">
        <f>BILANCA!E13</f>
        <v>816111.23</v>
      </c>
      <c r="E1018" s="2">
        <v>0</v>
      </c>
      <c r="F1018" s="2">
        <v>0</v>
      </c>
      <c r="G1018" s="3">
        <f t="shared" si="38"/>
        <v>19716.195039999999</v>
      </c>
      <c r="H1018" s="3">
        <f t="shared" si="35"/>
        <v>0.31000000005587935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1295255.47</v>
      </c>
      <c r="D1020" s="2">
        <f>BILANCA!E15</f>
        <v>1295255.47</v>
      </c>
      <c r="E1020" s="2">
        <v>0</v>
      </c>
      <c r="F1020" s="2">
        <v>0</v>
      </c>
      <c r="G1020" s="3">
        <f t="shared" si="38"/>
        <v>38857.664100000002</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462953.55</v>
      </c>
      <c r="D1023" s="2">
        <f>BILANCA!E18</f>
        <v>479144.24</v>
      </c>
      <c r="E1023" s="2">
        <v>0</v>
      </c>
      <c r="F1023" s="2">
        <v>0</v>
      </c>
      <c r="G1023" s="3">
        <f t="shared" si="38"/>
        <v>18476.146389999998</v>
      </c>
      <c r="H1023" s="3">
        <f t="shared" si="35"/>
        <v>0.69000000000232831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46742.59</v>
      </c>
      <c r="D1024" s="2">
        <f>BILANCA!E19</f>
        <v>66090.500000000058</v>
      </c>
      <c r="E1024" s="2">
        <v>0</v>
      </c>
      <c r="F1024" s="2">
        <v>0</v>
      </c>
      <c r="G1024" s="3">
        <f t="shared" si="38"/>
        <v>2504.9302600000019</v>
      </c>
      <c r="H1024" s="3">
        <f t="shared" si="35"/>
        <v>0.9099999999452848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186482.86</v>
      </c>
      <c r="D1025" s="2">
        <f>BILANCA!E20</f>
        <v>266939.57</v>
      </c>
      <c r="E1025" s="2">
        <v>0</v>
      </c>
      <c r="F1025" s="2">
        <v>0</v>
      </c>
      <c r="G1025" s="3">
        <f t="shared" si="38"/>
        <v>10805.43</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11696.48</v>
      </c>
      <c r="D1026" s="2">
        <f>BILANCA!E21</f>
        <v>10741.15</v>
      </c>
      <c r="E1026" s="2">
        <v>0</v>
      </c>
      <c r="F1026" s="2">
        <v>0</v>
      </c>
      <c r="G1026" s="3">
        <f t="shared" si="38"/>
        <v>530.86047999999994</v>
      </c>
      <c r="H1026" s="3">
        <f t="shared" si="35"/>
        <v>0.62999999999919964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16338.45</v>
      </c>
      <c r="D1027" s="2">
        <f>BILANCA!E22</f>
        <v>18375.48</v>
      </c>
      <c r="E1027" s="2">
        <v>0</v>
      </c>
      <c r="F1027" s="2">
        <v>0</v>
      </c>
      <c r="G1027" s="3">
        <f t="shared" si="38"/>
        <v>902.51997000000006</v>
      </c>
      <c r="H1027" s="3">
        <f t="shared" si="35"/>
        <v>0.93000000000029104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2362.0300000000002</v>
      </c>
      <c r="D1028" s="2">
        <f>BILANCA!E23</f>
        <v>2362.0300000000002</v>
      </c>
      <c r="E1028" s="2">
        <v>0</v>
      </c>
      <c r="F1028" s="2">
        <v>0</v>
      </c>
      <c r="G1028" s="3">
        <f t="shared" si="38"/>
        <v>127.54962</v>
      </c>
      <c r="H1028" s="3">
        <f t="shared" si="35"/>
        <v>6.0000000000400178E-2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13021.61</v>
      </c>
      <c r="D1029" s="2">
        <f>BILANCA!E24</f>
        <v>13401.51</v>
      </c>
      <c r="E1029" s="2">
        <v>0</v>
      </c>
      <c r="F1029" s="2">
        <v>0</v>
      </c>
      <c r="G1029" s="3">
        <f t="shared" si="38"/>
        <v>756.66796999999997</v>
      </c>
      <c r="H1029" s="3">
        <f t="shared" si="35"/>
        <v>0.87999999999919964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14805.14</v>
      </c>
      <c r="D1030" s="2">
        <f>BILANCA!E25</f>
        <v>15684.61</v>
      </c>
      <c r="E1030" s="2">
        <v>0</v>
      </c>
      <c r="F1030" s="2">
        <v>0</v>
      </c>
      <c r="G1030" s="3">
        <f t="shared" si="38"/>
        <v>923.48720000000003</v>
      </c>
      <c r="H1030" s="3">
        <f t="shared" si="35"/>
        <v>0.52999999999883585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8718.94</v>
      </c>
      <c r="D1031" s="2">
        <f>BILANCA!E26</f>
        <v>10018.94</v>
      </c>
      <c r="E1031" s="2">
        <v>0</v>
      </c>
      <c r="F1031" s="2">
        <v>0</v>
      </c>
      <c r="G1031" s="3">
        <f t="shared" si="38"/>
        <v>603.89322000000004</v>
      </c>
      <c r="H1031" s="3">
        <f t="shared" si="35"/>
        <v>0.11999999999898137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206682.92</v>
      </c>
      <c r="D1033" s="2">
        <f>BILANCA!E28</f>
        <v>271432.78999999998</v>
      </c>
      <c r="E1033" s="2">
        <v>0</v>
      </c>
      <c r="F1033" s="2">
        <v>0</v>
      </c>
      <c r="G1033" s="3">
        <f t="shared" si="38"/>
        <v>17239.6155</v>
      </c>
      <c r="H1033" s="3">
        <f t="shared" si="35"/>
        <v>0.29000000000814907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10836.889999999992</v>
      </c>
      <c r="D1040" s="2">
        <f>BILANCA!E35</f>
        <v>11473.669999999998</v>
      </c>
      <c r="E1040" s="2">
        <v>0</v>
      </c>
      <c r="F1040" s="2">
        <v>0</v>
      </c>
      <c r="G1040" s="3">
        <f t="shared" si="38"/>
        <v>1013.5268999999996</v>
      </c>
      <c r="H1040" s="3">
        <f t="shared" si="35"/>
        <v>0.44000000000960426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75121.789999999994</v>
      </c>
      <c r="D1041" s="2">
        <f>BILANCA!E36</f>
        <v>78472.61</v>
      </c>
      <c r="E1041" s="2">
        <v>0</v>
      </c>
      <c r="F1041" s="2">
        <v>0</v>
      </c>
      <c r="G1041" s="3">
        <f t="shared" si="38"/>
        <v>7194.0773099999997</v>
      </c>
      <c r="H1041" s="3">
        <f t="shared" si="35"/>
        <v>0.60000000000582077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64284.9</v>
      </c>
      <c r="D1045" s="2">
        <f>BILANCA!E40</f>
        <v>66998.94</v>
      </c>
      <c r="E1045" s="2">
        <v>0</v>
      </c>
      <c r="F1045" s="2">
        <v>0</v>
      </c>
      <c r="G1045" s="3">
        <f t="shared" si="38"/>
        <v>6939.8973000000005</v>
      </c>
      <c r="H1045" s="3">
        <f t="shared" si="35"/>
        <v>0.1599999999962165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75233.240000000005</v>
      </c>
      <c r="D1059" s="2">
        <f>BILANCA!E54</f>
        <v>75532.45</v>
      </c>
      <c r="E1059" s="2">
        <v>0</v>
      </c>
      <c r="F1059" s="2">
        <v>0</v>
      </c>
      <c r="G1059" s="3">
        <f t="shared" si="38"/>
        <v>11088.60886</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75233.240000000005</v>
      </c>
      <c r="D1060" s="2">
        <f>BILANCA!E55</f>
        <v>75532.45</v>
      </c>
      <c r="E1060" s="2">
        <v>0</v>
      </c>
      <c r="F1060" s="2">
        <v>0</v>
      </c>
      <c r="G1060" s="3">
        <f t="shared" si="38"/>
        <v>11314.906999999999</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169924.43000000002</v>
      </c>
      <c r="D1074" s="2">
        <f>BILANCA!E69</f>
        <v>196924.06000000003</v>
      </c>
      <c r="E1074" s="2">
        <v>0</v>
      </c>
      <c r="F1074" s="2">
        <v>0</v>
      </c>
      <c r="G1074" s="3">
        <f t="shared" si="38"/>
        <v>36081.443200000009</v>
      </c>
      <c r="H1074" s="3">
        <f t="shared" si="35"/>
        <v>0.49000000004889444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2193.64</v>
      </c>
      <c r="D1087" s="2">
        <f>BILANCA!E82</f>
        <v>7571.12</v>
      </c>
      <c r="E1087" s="2">
        <v>0</v>
      </c>
      <c r="F1087" s="2">
        <v>0</v>
      </c>
      <c r="G1087" s="3">
        <f t="shared" si="38"/>
        <v>1334.86276</v>
      </c>
      <c r="H1087" s="3">
        <f t="shared" si="35"/>
        <v>0.48000000000001819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252.11</v>
      </c>
      <c r="D1090" s="2">
        <f>BILANCA!E85</f>
        <v>1140.08</v>
      </c>
      <c r="E1090" s="2">
        <v>0</v>
      </c>
      <c r="F1090" s="2">
        <v>0</v>
      </c>
      <c r="G1090" s="3">
        <f t="shared" si="38"/>
        <v>202.58160000000001</v>
      </c>
      <c r="H1090" s="3">
        <f t="shared" si="35"/>
        <v>0.18999999999994088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1941.53</v>
      </c>
      <c r="D1092" s="2">
        <f>BILANCA!E87</f>
        <v>6431.04</v>
      </c>
      <c r="E1092" s="2">
        <v>0</v>
      </c>
      <c r="F1092" s="2">
        <v>0</v>
      </c>
      <c r="G1092" s="3">
        <f t="shared" si="38"/>
        <v>1213.8960200000001</v>
      </c>
      <c r="H1092" s="3">
        <f t="shared" si="35"/>
        <v>0.50999999999999091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13108.310000000001</v>
      </c>
      <c r="D1152" s="2">
        <f>BILANCA!E147</f>
        <v>189352.94000000003</v>
      </c>
      <c r="E1152" s="2">
        <v>0</v>
      </c>
      <c r="F1152" s="2">
        <v>0</v>
      </c>
      <c r="G1152" s="3">
        <f t="shared" si="38"/>
        <v>55637.614979999998</v>
      </c>
      <c r="H1152" s="3">
        <f t="shared" si="41"/>
        <v>0.36999999996987754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170206.04</v>
      </c>
      <c r="E1155" s="2">
        <v>0</v>
      </c>
      <c r="F1155" s="2">
        <v>0</v>
      </c>
      <c r="G1155" s="3">
        <f t="shared" si="38"/>
        <v>49359.751599999996</v>
      </c>
      <c r="H1155" s="3">
        <f t="shared" si="41"/>
        <v>4.0000000008149073E-2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170206.04</v>
      </c>
      <c r="E1161" s="2">
        <v>0</v>
      </c>
      <c r="F1161" s="2">
        <v>0</v>
      </c>
      <c r="G1161" s="3">
        <f t="shared" si="38"/>
        <v>51402.22408</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1606.65</v>
      </c>
      <c r="D1165" s="2">
        <f>BILANCA!E160</f>
        <v>1600.27</v>
      </c>
      <c r="E1165" s="2">
        <v>0</v>
      </c>
      <c r="F1165" s="2">
        <v>0</v>
      </c>
      <c r="G1165" s="3">
        <f t="shared" si="38"/>
        <v>745.11445000000003</v>
      </c>
      <c r="H1165" s="3">
        <f t="shared" si="41"/>
        <v>0.61999999999989086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726.72</v>
      </c>
      <c r="D1166" s="2">
        <f>BILANCA!E161</f>
        <v>1058.94</v>
      </c>
      <c r="E1166" s="2">
        <v>0</v>
      </c>
      <c r="F1166" s="2">
        <v>0</v>
      </c>
      <c r="G1166" s="3">
        <f t="shared" si="38"/>
        <v>443.75760000000002</v>
      </c>
      <c r="H1166" s="3">
        <f t="shared" si="41"/>
        <v>0.33999999999991815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10774.94</v>
      </c>
      <c r="D1167" s="2">
        <f>BILANCA!E162</f>
        <v>17172.650000000001</v>
      </c>
      <c r="E1167" s="2">
        <v>0</v>
      </c>
      <c r="F1167" s="2">
        <v>0</v>
      </c>
      <c r="G1167" s="3">
        <f t="shared" si="38"/>
        <v>7083.8776800000005</v>
      </c>
      <c r="H1167" s="3">
        <f t="shared" si="41"/>
        <v>0.40999999999803549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684.96</v>
      </c>
      <c r="E1169" s="2">
        <v>0</v>
      </c>
      <c r="F1169" s="2">
        <v>0</v>
      </c>
      <c r="G1169" s="3">
        <f t="shared" si="38"/>
        <v>217.81728000000001</v>
      </c>
      <c r="H1169" s="3">
        <f t="shared" si="41"/>
        <v>3.999999999996362E-2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154622.48000000001</v>
      </c>
      <c r="D1176" s="2">
        <f>BILANCA!E171</f>
        <v>0</v>
      </c>
      <c r="E1176" s="2">
        <v>0</v>
      </c>
      <c r="F1176" s="2">
        <v>0</v>
      </c>
      <c r="G1176" s="3">
        <f t="shared" si="38"/>
        <v>25667.331680000003</v>
      </c>
      <c r="H1176" s="3">
        <f t="shared" si="41"/>
        <v>0.48000000001047738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154622.48000000001</v>
      </c>
      <c r="D1179" s="2">
        <f>BILANCA!E174</f>
        <v>0</v>
      </c>
      <c r="E1179" s="2">
        <v>0</v>
      </c>
      <c r="F1179" s="2">
        <v>0</v>
      </c>
      <c r="G1179" s="3">
        <f t="shared" si="38"/>
        <v>26131.199120000005</v>
      </c>
      <c r="H1179" s="3">
        <f t="shared" si="41"/>
        <v>0.48000000001047738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1248798.7100000002</v>
      </c>
      <c r="D1180" s="2">
        <f>BILANCA!E176</f>
        <v>1279592.3399999999</v>
      </c>
      <c r="E1180" s="2">
        <v>0</v>
      </c>
      <c r="F1180" s="2">
        <v>0</v>
      </c>
      <c r="G1180" s="3">
        <f t="shared" si="38"/>
        <v>647357.17630000005</v>
      </c>
      <c r="H1180" s="3">
        <f t="shared" si="41"/>
        <v>0.62999999965541065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180755.44</v>
      </c>
      <c r="D1181" s="2">
        <f>BILANCA!E177</f>
        <v>217824.63999999998</v>
      </c>
      <c r="E1181" s="2">
        <v>0</v>
      </c>
      <c r="F1181" s="2">
        <v>0</v>
      </c>
      <c r="G1181" s="3">
        <f t="shared" si="38"/>
        <v>105405.20712000001</v>
      </c>
      <c r="H1181" s="3">
        <f t="shared" si="41"/>
        <v>0.8000000000174623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180755.44</v>
      </c>
      <c r="D1182" s="2">
        <f>BILANCA!E178</f>
        <v>200445.09</v>
      </c>
      <c r="E1182" s="2">
        <v>0</v>
      </c>
      <c r="F1182" s="2">
        <v>0</v>
      </c>
      <c r="G1182" s="3">
        <f t="shared" si="38"/>
        <v>100043.04663999999</v>
      </c>
      <c r="H1182" s="3">
        <f t="shared" si="41"/>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159399.88</v>
      </c>
      <c r="D1183" s="2">
        <f>BILANCA!E179</f>
        <v>179211.24</v>
      </c>
      <c r="E1183" s="2">
        <v>0</v>
      </c>
      <c r="F1183" s="2">
        <v>0</v>
      </c>
      <c r="G1183" s="3">
        <f t="shared" si="38"/>
        <v>89583.268279999989</v>
      </c>
      <c r="H1183" s="3">
        <f t="shared" si="41"/>
        <v>0.35999999998603016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18595.349999999999</v>
      </c>
      <c r="D1184" s="2">
        <f>BILANCA!E180</f>
        <v>21233.85</v>
      </c>
      <c r="E1184" s="2">
        <v>0</v>
      </c>
      <c r="F1184" s="2">
        <v>0</v>
      </c>
      <c r="G1184" s="3">
        <f t="shared" si="38"/>
        <v>10624.970699999998</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2760.21</v>
      </c>
      <c r="D1200" s="2">
        <f>BILANCA!E196</f>
        <v>0</v>
      </c>
      <c r="E1200" s="2">
        <v>0</v>
      </c>
      <c r="F1200" s="2">
        <v>0</v>
      </c>
      <c r="G1200" s="3">
        <f t="shared" si="38"/>
        <v>524.43989999999997</v>
      </c>
      <c r="H1200" s="3">
        <f t="shared" si="41"/>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11508.59</v>
      </c>
      <c r="E1201" s="2">
        <v>0</v>
      </c>
      <c r="F1201" s="2">
        <v>0</v>
      </c>
      <c r="G1201" s="3">
        <f t="shared" si="38"/>
        <v>4396.2813800000004</v>
      </c>
      <c r="H1201" s="3">
        <f t="shared" si="41"/>
        <v>0.40999999999985448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11508.59</v>
      </c>
      <c r="E1203" s="2">
        <v>0</v>
      </c>
      <c r="F1203" s="2">
        <v>0</v>
      </c>
      <c r="G1203" s="3">
        <f t="shared" si="44"/>
        <v>4442.31574</v>
      </c>
      <c r="H1203" s="3">
        <f t="shared" si="45"/>
        <v>0.40999999999985448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5870.96</v>
      </c>
      <c r="E1251" s="2">
        <v>0</v>
      </c>
      <c r="F1251" s="2">
        <v>0</v>
      </c>
      <c r="G1251" s="3">
        <f>B1251/1000*C1251+B1251/500*D1251</f>
        <v>2829.8027200000001</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1068043.2700000003</v>
      </c>
      <c r="D1255" s="2">
        <f>BILANCA!E251</f>
        <v>1061767.7</v>
      </c>
      <c r="E1255" s="2">
        <v>0</v>
      </c>
      <c r="F1255" s="2">
        <v>0</v>
      </c>
      <c r="G1255" s="3">
        <f t="shared" si="38"/>
        <v>781936.77414999995</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1078874.28</v>
      </c>
      <c r="D1256" s="2">
        <f>BILANCA!E252</f>
        <v>1082668.28</v>
      </c>
      <c r="E1256" s="2">
        <v>0</v>
      </c>
      <c r="F1256" s="2">
        <v>0</v>
      </c>
      <c r="G1256" s="3">
        <f t="shared" si="38"/>
        <v>798075.86664000002</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1078874.28</v>
      </c>
      <c r="D1257" s="2">
        <f>BILANCA!E253</f>
        <v>1082668.28</v>
      </c>
      <c r="E1257" s="2">
        <v>0</v>
      </c>
      <c r="F1257" s="2">
        <v>0</v>
      </c>
      <c r="G1257" s="3">
        <f t="shared" si="38"/>
        <v>801320.07747999998</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-13164.38</v>
      </c>
      <c r="D1259" s="2">
        <f>BILANCA!E255</f>
        <v>-193080.87</v>
      </c>
      <c r="E1259" s="2">
        <v>0</v>
      </c>
      <c r="F1259" s="2">
        <v>0</v>
      </c>
      <c r="G1259" s="3">
        <f t="shared" si="38"/>
        <v>-99432.203880000001</v>
      </c>
      <c r="H1259" s="3">
        <f t="shared" si="41"/>
        <v>0.51000000000385626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13164.38</v>
      </c>
      <c r="D1264" s="2">
        <f>BILANCA!E260</f>
        <v>193080.87</v>
      </c>
      <c r="E1264" s="2">
        <v>0</v>
      </c>
      <c r="F1264" s="2">
        <v>0</v>
      </c>
      <c r="G1264" s="3">
        <f t="shared" si="38"/>
        <v>101428.83447999999</v>
      </c>
      <c r="H1264" s="3">
        <f t="shared" si="41"/>
        <v>0.51000000000385626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13164.38</v>
      </c>
      <c r="D1265" s="2">
        <f>BILANCA!E261</f>
        <v>193080.87</v>
      </c>
      <c r="E1265" s="2">
        <v>0</v>
      </c>
      <c r="F1265" s="2">
        <v>0</v>
      </c>
      <c r="G1265" s="3">
        <f t="shared" si="38"/>
        <v>101828.1606</v>
      </c>
      <c r="H1265" s="3">
        <f t="shared" si="41"/>
        <v>0.51000000000385626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2333.37</v>
      </c>
      <c r="D1278" s="2">
        <f>BILANCA!E274</f>
        <v>172180.29</v>
      </c>
      <c r="E1278" s="2">
        <v>0</v>
      </c>
      <c r="F1278" s="2">
        <v>0</v>
      </c>
      <c r="G1278" s="3">
        <f t="shared" si="38"/>
        <v>92913.978600000017</v>
      </c>
      <c r="H1278" s="3">
        <f t="shared" si="41"/>
        <v>0.66000000000803993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170206.04</v>
      </c>
      <c r="E1281" s="2">
        <v>0</v>
      </c>
      <c r="F1281" s="2">
        <v>0</v>
      </c>
      <c r="G1281" s="3">
        <f t="shared" si="48"/>
        <v>92251.673680000007</v>
      </c>
      <c r="H1281" s="3">
        <f t="shared" si="49"/>
        <v>4.0000000008149073E-2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170206.04</v>
      </c>
      <c r="E1287" s="2">
        <v>0</v>
      </c>
      <c r="F1287" s="2">
        <v>0</v>
      </c>
      <c r="G1287" s="3">
        <f t="shared" si="48"/>
        <v>94294.146160000018</v>
      </c>
      <c r="H1287" s="3">
        <f t="shared" si="49"/>
        <v>4.0000000008149073E-2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1606.65</v>
      </c>
      <c r="D1291" s="2">
        <f>BILANCA!E287</f>
        <v>1240.47</v>
      </c>
      <c r="E1291" s="2">
        <v>0</v>
      </c>
      <c r="F1291" s="2">
        <v>0</v>
      </c>
      <c r="G1291" s="3">
        <f t="shared" si="48"/>
        <v>1148.6127900000001</v>
      </c>
      <c r="H1291" s="3">
        <f t="shared" si="49"/>
        <v>0.81999999999993634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726.72</v>
      </c>
      <c r="D1292" s="2">
        <f>BILANCA!E288</f>
        <v>733.78</v>
      </c>
      <c r="E1292" s="2">
        <v>0</v>
      </c>
      <c r="F1292" s="2">
        <v>0</v>
      </c>
      <c r="G1292" s="3">
        <f t="shared" si="48"/>
        <v>618.78695999999991</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28706.25</v>
      </c>
      <c r="D1301" s="2">
        <f>BILANCA!E297</f>
        <v>0</v>
      </c>
      <c r="E1301" s="2">
        <v>0</v>
      </c>
      <c r="F1301" s="2">
        <v>0</v>
      </c>
      <c r="G1301" s="3">
        <f t="shared" si="38"/>
        <v>8353.5187499999993</v>
      </c>
      <c r="H1301" s="3">
        <f t="shared" si="41"/>
        <v>0.25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28706.25</v>
      </c>
      <c r="D1302" s="2">
        <f>BILANCA!E298</f>
        <v>0</v>
      </c>
      <c r="E1302" s="2">
        <v>0</v>
      </c>
      <c r="F1302" s="2">
        <v>0</v>
      </c>
      <c r="G1302" s="3">
        <f t="shared" si="38"/>
        <v>8382.2250000000004</v>
      </c>
      <c r="H1302" s="3">
        <f t="shared" si="41"/>
        <v>0.25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1705.65</v>
      </c>
      <c r="D1305" s="2">
        <f>BILANCA!E302</f>
        <v>0</v>
      </c>
      <c r="E1305" s="2">
        <v>0</v>
      </c>
      <c r="F1305" s="2">
        <v>0</v>
      </c>
      <c r="G1305" s="3">
        <f t="shared" si="38"/>
        <v>503.16674999999998</v>
      </c>
      <c r="H1305" s="3">
        <f t="shared" si="41"/>
        <v>0.34999999999990905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11402.66</v>
      </c>
      <c r="D1306" s="2">
        <f>BILANCA!E303</f>
        <v>190037.9</v>
      </c>
      <c r="E1306" s="2">
        <v>0</v>
      </c>
      <c r="F1306" s="2">
        <v>0</v>
      </c>
      <c r="G1306" s="3">
        <f t="shared" si="38"/>
        <v>115877.62415999999</v>
      </c>
      <c r="H1306" s="3">
        <f t="shared" si="41"/>
        <v>0.44000000000596629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1941.53</v>
      </c>
      <c r="D1311" s="2">
        <f>BILANCA!E308</f>
        <v>6431.04</v>
      </c>
      <c r="E1311" s="2">
        <v>0</v>
      </c>
      <c r="F1311" s="2">
        <v>0</v>
      </c>
      <c r="G1311" s="3">
        <f t="shared" si="52"/>
        <v>4455.8866099999996</v>
      </c>
      <c r="H1311" s="3">
        <f t="shared" si="41"/>
        <v>0.50999999999999091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10774.94</v>
      </c>
      <c r="D1338" s="2">
        <f>BILANCA!E335</f>
        <v>17172.650000000001</v>
      </c>
      <c r="E1338" s="2">
        <v>0</v>
      </c>
      <c r="F1338" s="2">
        <v>0</v>
      </c>
      <c r="G1338" s="3">
        <f t="shared" si="52"/>
        <v>14799.438720000002</v>
      </c>
      <c r="H1338" s="3">
        <f t="shared" si="41"/>
        <v>0.40999999999803549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180755.44</v>
      </c>
      <c r="D1340" s="2">
        <f>BILANCA!E337</f>
        <v>200445.09</v>
      </c>
      <c r="E1340" s="2">
        <v>0</v>
      </c>
      <c r="F1340" s="2">
        <v>0</v>
      </c>
      <c r="G1340" s="3">
        <f t="shared" si="52"/>
        <v>191943.0546</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11508.59</v>
      </c>
      <c r="E1342" s="2">
        <v>0</v>
      </c>
      <c r="F1342" s="2">
        <v>0</v>
      </c>
      <c r="G1342" s="3">
        <f t="shared" si="52"/>
        <v>7641.7037600000003</v>
      </c>
      <c r="H1342" s="3">
        <f t="shared" si="41"/>
        <v>0.40999999999985448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5870.96</v>
      </c>
      <c r="E1383" s="2">
        <v>0</v>
      </c>
      <c r="F1383" s="2">
        <v>0</v>
      </c>
      <c r="G1383" s="3">
        <f t="shared" si="59"/>
        <v>4379.7361600000004</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28706.25</v>
      </c>
      <c r="D1398" s="2">
        <f>BILANCA!E395</f>
        <v>0</v>
      </c>
      <c r="E1398" s="2">
        <v>0</v>
      </c>
      <c r="F1398" s="2">
        <v>0</v>
      </c>
      <c r="G1398" s="3">
        <f t="shared" si="61"/>
        <v>11138.025</v>
      </c>
      <c r="H1398" s="3">
        <f t="shared" si="62"/>
        <v>0.25</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2277881.29</v>
      </c>
      <c r="D1510" s="2">
        <f>'RAS-funkcijski'!E114</f>
        <v>2582522.2599999998</v>
      </c>
      <c r="E1510" s="2">
        <v>0</v>
      </c>
      <c r="F1510" s="2">
        <v>0</v>
      </c>
      <c r="G1510" s="3">
        <f t="shared" si="52"/>
        <v>818721.83909999998</v>
      </c>
      <c r="H1510" s="3">
        <f t="shared" si="63"/>
        <v>0.54999999981373549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2140926.39</v>
      </c>
      <c r="D1511" s="2">
        <f>'RAS-funkcijski'!E115</f>
        <v>2442792.2599999998</v>
      </c>
      <c r="E1511" s="2">
        <v>0</v>
      </c>
      <c r="F1511" s="2">
        <v>0</v>
      </c>
      <c r="G1511" s="3">
        <f t="shared" si="52"/>
        <v>779942.71100999997</v>
      </c>
      <c r="H1511" s="3">
        <f t="shared" si="63"/>
        <v>0.64999999990686774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2140926.39</v>
      </c>
      <c r="D1513" s="2">
        <f>'RAS-funkcijski'!E117</f>
        <v>2442792.2599999998</v>
      </c>
      <c r="E1513" s="2">
        <v>0</v>
      </c>
      <c r="F1513" s="2">
        <v>0</v>
      </c>
      <c r="G1513" s="3">
        <f t="shared" si="52"/>
        <v>793995.73282999999</v>
      </c>
      <c r="H1513" s="3">
        <f t="shared" si="63"/>
        <v>0.64999999990686774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136954.9</v>
      </c>
      <c r="D1522" s="2">
        <f>'RAS-funkcijski'!E126</f>
        <v>139730</v>
      </c>
      <c r="E1522" s="2">
        <v>0</v>
      </c>
      <c r="F1522" s="2">
        <v>0</v>
      </c>
      <c r="G1522" s="3">
        <f t="shared" si="52"/>
        <v>50802.6178</v>
      </c>
      <c r="H1522" s="3">
        <f t="shared" si="63"/>
        <v>0.10000000000582077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2277881.29</v>
      </c>
      <c r="D1537" s="14">
        <f>'RAS-funkcijski'!E141</f>
        <v>2582522.2599999998</v>
      </c>
      <c r="E1537" s="14">
        <v>0</v>
      </c>
      <c r="F1537" s="14">
        <v>0</v>
      </c>
      <c r="G1537" s="15">
        <f t="shared" si="52"/>
        <v>1019680.83597</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44346.77</v>
      </c>
      <c r="D1538" s="7">
        <f>'P-VRIO'!E5</f>
        <v>61587.03</v>
      </c>
      <c r="E1538" s="7">
        <v>0</v>
      </c>
      <c r="F1538" s="7">
        <v>0</v>
      </c>
      <c r="G1538" s="8">
        <f t="shared" si="52"/>
        <v>167.52082999999999</v>
      </c>
      <c r="H1538" s="8">
        <f t="shared" si="63"/>
        <v>0.26000000000203727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61587.03</v>
      </c>
      <c r="E1539" s="2">
        <v>0</v>
      </c>
      <c r="F1539" s="2">
        <v>0</v>
      </c>
      <c r="G1539" s="3">
        <f t="shared" si="52"/>
        <v>246.34811999999999</v>
      </c>
      <c r="H1539" s="3">
        <f t="shared" si="63"/>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61587.03</v>
      </c>
      <c r="E1540" s="2">
        <v>0</v>
      </c>
      <c r="F1540" s="2">
        <v>0</v>
      </c>
      <c r="G1540" s="3">
        <f t="shared" si="52"/>
        <v>369.52217999999999</v>
      </c>
      <c r="H1540" s="3">
        <f t="shared" si="63"/>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61587.03</v>
      </c>
      <c r="E1542" s="2">
        <v>0</v>
      </c>
      <c r="F1542" s="2">
        <v>0</v>
      </c>
      <c r="G1542" s="3">
        <f t="shared" si="52"/>
        <v>615.87030000000004</v>
      </c>
      <c r="H1542" s="3">
        <f t="shared" si="63"/>
        <v>2.9999999998835847E-2</v>
      </c>
      <c r="I1542" s="11">
        <f t="shared" si="64"/>
        <v>18.476108999283035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44346.77</v>
      </c>
      <c r="D1555" s="2">
        <f>'P-VRIO'!E22</f>
        <v>0</v>
      </c>
      <c r="E1555" s="2">
        <v>0</v>
      </c>
      <c r="F1555" s="2">
        <v>0</v>
      </c>
      <c r="G1555" s="3">
        <f t="shared" si="52"/>
        <v>798.24185999999986</v>
      </c>
      <c r="H1555" s="3">
        <f t="shared" si="63"/>
        <v>0.23000000000320142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44346.77</v>
      </c>
      <c r="D1556" s="2">
        <f>'P-VRIO'!E23</f>
        <v>0</v>
      </c>
      <c r="E1556" s="2">
        <v>0</v>
      </c>
      <c r="F1556" s="2">
        <v>0</v>
      </c>
      <c r="G1556" s="3">
        <f t="shared" si="52"/>
        <v>842.58862999999997</v>
      </c>
      <c r="H1556" s="3">
        <f t="shared" si="63"/>
        <v>0.23000000000320142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44346.77</v>
      </c>
      <c r="D1558" s="2">
        <f>'P-VRIO'!E25</f>
        <v>0</v>
      </c>
      <c r="E1558" s="2">
        <v>0</v>
      </c>
      <c r="F1558" s="2">
        <v>0</v>
      </c>
      <c r="G1558" s="3">
        <f t="shared" si="52"/>
        <v>931.28216999999995</v>
      </c>
      <c r="H1558" s="3">
        <f t="shared" si="63"/>
        <v>0.23000000000320142</v>
      </c>
      <c r="I1558" s="11">
        <f t="shared" si="66"/>
        <v>214.19489910298142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180755.44</v>
      </c>
      <c r="D1582" s="7"/>
      <c r="E1582" s="7">
        <v>0</v>
      </c>
      <c r="F1582" s="7">
        <v>0</v>
      </c>
      <c r="G1582" s="8">
        <f t="shared" ref="G1582:G1686" si="70">B1582/1000*C1582</f>
        <v>180.75543999999999</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2463720.7200000007</v>
      </c>
      <c r="D1583" s="2">
        <v>0</v>
      </c>
      <c r="E1583" s="2">
        <v>0</v>
      </c>
      <c r="F1583" s="2">
        <v>0</v>
      </c>
      <c r="G1583" s="3">
        <f t="shared" si="70"/>
        <v>4927.4414400000014</v>
      </c>
      <c r="H1583" s="3">
        <f t="shared" si="71"/>
        <v>0.27999999932944775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2425438.6900000004</v>
      </c>
      <c r="D1585" s="2">
        <v>0</v>
      </c>
      <c r="E1585" s="2">
        <v>0</v>
      </c>
      <c r="F1585" s="2">
        <v>0</v>
      </c>
      <c r="G1585" s="3">
        <f t="shared" si="70"/>
        <v>9701.7547600000016</v>
      </c>
      <c r="H1585" s="3">
        <f t="shared" si="71"/>
        <v>0.30999999959021807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2115927.16</v>
      </c>
      <c r="D1586" s="2">
        <v>0</v>
      </c>
      <c r="E1586" s="2">
        <v>0</v>
      </c>
      <c r="F1586" s="2">
        <v>0</v>
      </c>
      <c r="G1586" s="3">
        <f t="shared" si="70"/>
        <v>10579.635800000002</v>
      </c>
      <c r="H1586" s="3">
        <f t="shared" si="71"/>
        <v>0.16000000014901161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287129.09999999998</v>
      </c>
      <c r="D1587" s="2">
        <v>0</v>
      </c>
      <c r="E1587" s="2">
        <v>0</v>
      </c>
      <c r="F1587" s="2">
        <v>0</v>
      </c>
      <c r="G1587" s="3">
        <f t="shared" si="70"/>
        <v>1722.7746</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21247.74</v>
      </c>
      <c r="D1591" s="2">
        <v>0</v>
      </c>
      <c r="E1591" s="2">
        <v>0</v>
      </c>
      <c r="F1591" s="2">
        <v>0</v>
      </c>
      <c r="G1591" s="3">
        <f t="shared" si="70"/>
        <v>212.47740000000002</v>
      </c>
      <c r="H1591" s="3">
        <f t="shared" si="71"/>
        <v>0.25999999999839929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1134.69</v>
      </c>
      <c r="D1593" s="2">
        <v>0</v>
      </c>
      <c r="E1593" s="2">
        <v>0</v>
      </c>
      <c r="F1593" s="2">
        <v>0</v>
      </c>
      <c r="G1593" s="3">
        <f t="shared" si="70"/>
        <v>13.616280000000001</v>
      </c>
      <c r="H1593" s="3">
        <f t="shared" si="71"/>
        <v>0.30999999999994543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20467.87</v>
      </c>
      <c r="D1594" s="2">
        <v>0</v>
      </c>
      <c r="E1594" s="2">
        <v>0</v>
      </c>
      <c r="F1594" s="2">
        <v>0</v>
      </c>
      <c r="G1594" s="3">
        <f t="shared" si="70"/>
        <v>266.08230999999995</v>
      </c>
      <c r="H1594" s="3">
        <f t="shared" si="71"/>
        <v>0.13000000000101863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17814.16</v>
      </c>
      <c r="D1601" s="2">
        <v>0</v>
      </c>
      <c r="E1601" s="2">
        <v>0</v>
      </c>
      <c r="F1601" s="2">
        <v>0</v>
      </c>
      <c r="G1601" s="3">
        <f>B1601/1000*C1601</f>
        <v>356.28320000000002</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2426651.52</v>
      </c>
      <c r="D1602" s="2">
        <v>0</v>
      </c>
      <c r="E1602" s="2">
        <v>0</v>
      </c>
      <c r="F1602" s="2">
        <v>0</v>
      </c>
      <c r="G1602" s="3">
        <f t="shared" si="70"/>
        <v>50959.681920000003</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2402988.83</v>
      </c>
      <c r="D1604" s="2">
        <v>0</v>
      </c>
      <c r="E1604" s="2">
        <v>0</v>
      </c>
      <c r="F1604" s="2">
        <v>0</v>
      </c>
      <c r="G1604" s="3">
        <f t="shared" si="70"/>
        <v>55268.743090000004</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2096115.8</v>
      </c>
      <c r="D1605" s="2">
        <v>0</v>
      </c>
      <c r="E1605" s="2">
        <v>0</v>
      </c>
      <c r="F1605" s="2">
        <v>0</v>
      </c>
      <c r="G1605" s="3">
        <f t="shared" si="70"/>
        <v>50306.779200000004</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284490.59999999998</v>
      </c>
      <c r="D1606" s="2">
        <v>0</v>
      </c>
      <c r="E1606" s="2">
        <v>0</v>
      </c>
      <c r="F1606" s="2">
        <v>0</v>
      </c>
      <c r="G1606" s="3">
        <f t="shared" si="70"/>
        <v>7112.2649999999994</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21247.74</v>
      </c>
      <c r="D1610" s="2">
        <v>0</v>
      </c>
      <c r="E1610" s="2">
        <v>0</v>
      </c>
      <c r="F1610" s="2">
        <v>0</v>
      </c>
      <c r="G1610" s="3">
        <f t="shared" si="70"/>
        <v>616.18446000000006</v>
      </c>
      <c r="H1610" s="3">
        <f t="shared" si="71"/>
        <v>0.25999999999839929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1134.69</v>
      </c>
      <c r="D1612" s="2">
        <v>0</v>
      </c>
      <c r="E1612" s="2">
        <v>0</v>
      </c>
      <c r="F1612" s="2">
        <v>0</v>
      </c>
      <c r="G1612" s="3">
        <f t="shared" si="70"/>
        <v>35.17539</v>
      </c>
      <c r="H1612" s="3">
        <f t="shared" si="71"/>
        <v>0.30999999999994543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8959.2800000000007</v>
      </c>
      <c r="D1613" s="2">
        <v>0</v>
      </c>
      <c r="E1613" s="2">
        <v>0</v>
      </c>
      <c r="F1613" s="2">
        <v>0</v>
      </c>
      <c r="G1613" s="3">
        <f t="shared" si="70"/>
        <v>286.69696000000005</v>
      </c>
      <c r="H1613" s="3">
        <f t="shared" si="71"/>
        <v>0.28000000000065484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14703.41</v>
      </c>
      <c r="D1620" s="2">
        <v>0</v>
      </c>
      <c r="E1620" s="2">
        <v>0</v>
      </c>
      <c r="F1620" s="2">
        <v>0</v>
      </c>
      <c r="G1620" s="3">
        <f>B1620/1000*C1620</f>
        <v>573.43299000000002</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217824.6400000006</v>
      </c>
      <c r="D1621" s="2">
        <v>0</v>
      </c>
      <c r="E1621" s="2">
        <v>0</v>
      </c>
      <c r="F1621" s="2">
        <v>0</v>
      </c>
      <c r="G1621" s="3">
        <f t="shared" si="70"/>
        <v>8712.9856000000236</v>
      </c>
      <c r="H1621" s="3">
        <f t="shared" si="71"/>
        <v>0.35999999940395355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217824.63999999998</v>
      </c>
      <c r="D1681" s="2">
        <v>0</v>
      </c>
      <c r="E1681" s="2">
        <v>0</v>
      </c>
      <c r="F1681" s="2">
        <v>0</v>
      </c>
      <c r="G1681" s="3">
        <f t="shared" si="70"/>
        <v>21782.464</v>
      </c>
      <c r="H1681" s="3">
        <f t="shared" si="71"/>
        <v>0.36000000001513399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200445.09</v>
      </c>
      <c r="D1683" s="2">
        <v>0</v>
      </c>
      <c r="E1683" s="2">
        <v>0</v>
      </c>
      <c r="F1683" s="2">
        <v>0</v>
      </c>
      <c r="G1683" s="3">
        <f t="shared" si="70"/>
        <v>20445.399179999997</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11508.59</v>
      </c>
      <c r="D1684" s="2">
        <v>0</v>
      </c>
      <c r="E1684" s="2">
        <v>0</v>
      </c>
      <c r="F1684" s="2">
        <v>0</v>
      </c>
      <c r="G1684" s="3">
        <f t="shared" si="70"/>
        <v>1185.3847699999999</v>
      </c>
      <c r="H1684" s="3">
        <f t="shared" si="71"/>
        <v>0.40999999999985448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5870.96</v>
      </c>
      <c r="D1686" s="14">
        <v>0</v>
      </c>
      <c r="E1686" s="14">
        <v>0</v>
      </c>
      <c r="F1686" s="14">
        <v>0</v>
      </c>
      <c r="G1686" s="15">
        <f t="shared" si="70"/>
        <v>616.45079999999996</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21318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2275039.5499999998</v>
      </c>
      <c r="I17" s="275">
        <f>'PR-RAS'!E6</f>
        <v>2402605.7699999996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2262791.88</v>
      </c>
      <c r="I18" s="275">
        <f>'PR-RAS'!E152</f>
        <v>2561488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13164.380000000223</v>
      </c>
      <c r="I20" s="275">
        <f>'PR-RAS'!E650</f>
        <v>193080.87000000023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1078874.2799999998</v>
      </c>
      <c r="I22" s="275">
        <f>BILANCA!E7</f>
        <v>1082668.28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169924.43000000002</v>
      </c>
      <c r="I23" s="275">
        <f>BILANCA!E69</f>
        <v>196924.06000000003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180755.44</v>
      </c>
      <c r="I24" s="275">
        <f>BILANCA!E177</f>
        <v>217824.63999999998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1068043.2700000003</v>
      </c>
      <c r="I25" s="275">
        <f>BILANCA!E251</f>
        <v>1061767.7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2277881.29</v>
      </c>
      <c r="I30" s="275">
        <f>'RAS-funkcijski'!E114</f>
        <v>2582522.2599999998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2277881.29</v>
      </c>
      <c r="I31" s="275">
        <f>'RAS-funkcijski'!E141</f>
        <v>2582522.2599999998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44346.77</v>
      </c>
      <c r="I33" s="275">
        <f>'P-VRIO'!E5</f>
        <v>61587.03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44346.77</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180755.44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217824.6400000006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217824.63999999998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J742" sqref="J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2275039.5499999998</v>
      </c>
      <c r="E6" s="60">
        <f>E7+E43+E49+E82+E106+E125+E134+E140</f>
        <v>2402605.7699999996</v>
      </c>
      <c r="F6" s="45">
        <f t="shared" ref="F6:F132" si="0">IF(D6&lt;&gt;0,IF(E6/D6&gt;=100,"&gt;&gt;100",E6/D6*100),"-")</f>
        <v>105.60720889445636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2010621.13</v>
      </c>
      <c r="E49" s="60">
        <f>E50+E53+E58+E61+E64+E68+E71+E74+E77</f>
        <v>2159039.67</v>
      </c>
      <c r="F49" s="45">
        <f t="shared" si="0"/>
        <v>107.38172586498183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2010621.13</v>
      </c>
      <c r="E68" s="60">
        <f t="shared" si="11"/>
        <v>2159039.67</v>
      </c>
      <c r="F68" s="45">
        <f t="shared" si="0"/>
        <v>107.38172586498183</v>
      </c>
    </row>
    <row r="69" spans="1:6" ht="12.75" customHeight="1" x14ac:dyDescent="0.2">
      <c r="A69" s="63" t="s">
        <v>141</v>
      </c>
      <c r="B69" s="64" t="s">
        <v>142</v>
      </c>
      <c r="C69" s="247" t="s">
        <v>141</v>
      </c>
      <c r="D69" s="194">
        <v>2008644.65</v>
      </c>
      <c r="E69" s="194">
        <v>2156343.87</v>
      </c>
      <c r="F69" s="45">
        <f t="shared" si="0"/>
        <v>107.35317817414844</v>
      </c>
    </row>
    <row r="70" spans="1:6" ht="24" x14ac:dyDescent="0.2">
      <c r="A70" s="63" t="s">
        <v>143</v>
      </c>
      <c r="B70" s="64" t="s">
        <v>144</v>
      </c>
      <c r="C70" s="247" t="s">
        <v>143</v>
      </c>
      <c r="D70" s="194">
        <v>1976.48</v>
      </c>
      <c r="E70" s="194">
        <v>2695.8</v>
      </c>
      <c r="F70" s="45">
        <f t="shared" si="0"/>
        <v>136.3939933619364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35564.550000000003</v>
      </c>
      <c r="E106" s="60">
        <f>E107+E112+E120+E124</f>
        <v>33330.800000000003</v>
      </c>
      <c r="F106" s="45">
        <f t="shared" si="0"/>
        <v>93.71916697947816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35564.550000000003</v>
      </c>
      <c r="E112" s="60">
        <f t="shared" si="20"/>
        <v>33330.800000000003</v>
      </c>
      <c r="F112" s="45">
        <f t="shared" si="0"/>
        <v>93.71916697947816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35564.550000000003</v>
      </c>
      <c r="E117" s="194">
        <v>33330.800000000003</v>
      </c>
      <c r="F117" s="45">
        <f t="shared" si="0"/>
        <v>93.71916697947816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7144.1399999999994</v>
      </c>
      <c r="E125" s="60">
        <f t="shared" si="22"/>
        <v>11745.13</v>
      </c>
      <c r="F125" s="45">
        <f t="shared" si="0"/>
        <v>164.40229334811468</v>
      </c>
    </row>
    <row r="126" spans="1:6" ht="12.75" customHeight="1" x14ac:dyDescent="0.2">
      <c r="A126" s="63">
        <v>661</v>
      </c>
      <c r="B126" s="65" t="s">
        <v>255</v>
      </c>
      <c r="C126" s="247" t="s">
        <v>256</v>
      </c>
      <c r="D126" s="60">
        <f t="shared" ref="D126:E126" si="23">SUM(D127:D128)</f>
        <v>6227.78</v>
      </c>
      <c r="E126" s="60">
        <f t="shared" si="23"/>
        <v>10158.74</v>
      </c>
      <c r="F126" s="45">
        <f t="shared" si="0"/>
        <v>163.11976338277844</v>
      </c>
    </row>
    <row r="127" spans="1:6" ht="12.75" customHeight="1" x14ac:dyDescent="0.2">
      <c r="A127" s="63">
        <v>6614</v>
      </c>
      <c r="B127" s="65" t="s">
        <v>257</v>
      </c>
      <c r="C127" s="247" t="s">
        <v>258</v>
      </c>
      <c r="D127" s="194">
        <v>0</v>
      </c>
      <c r="E127" s="194">
        <v>1355</v>
      </c>
      <c r="F127" s="45" t="str">
        <f t="shared" si="0"/>
        <v>-</v>
      </c>
    </row>
    <row r="128" spans="1:6" ht="12.75" customHeight="1" x14ac:dyDescent="0.2">
      <c r="A128" s="63">
        <v>6615</v>
      </c>
      <c r="B128" s="65" t="s">
        <v>259</v>
      </c>
      <c r="C128" s="247" t="s">
        <v>260</v>
      </c>
      <c r="D128" s="194">
        <v>6227.78</v>
      </c>
      <c r="E128" s="194">
        <v>8803.74</v>
      </c>
      <c r="F128" s="45">
        <f t="shared" si="0"/>
        <v>141.36241164588347</v>
      </c>
    </row>
    <row r="129" spans="1:6" ht="36" x14ac:dyDescent="0.2">
      <c r="A129" s="63">
        <v>663</v>
      </c>
      <c r="B129" s="182" t="s">
        <v>261</v>
      </c>
      <c r="C129" s="247" t="s">
        <v>262</v>
      </c>
      <c r="D129" s="60">
        <f t="shared" ref="D129:E129" si="24">SUM(D130:D133)</f>
        <v>916.36</v>
      </c>
      <c r="E129" s="60">
        <f t="shared" si="24"/>
        <v>1586.3899999999999</v>
      </c>
      <c r="F129" s="45">
        <f t="shared" si="0"/>
        <v>173.11864332794971</v>
      </c>
    </row>
    <row r="130" spans="1:6" ht="12.75" customHeight="1" x14ac:dyDescent="0.2">
      <c r="A130" s="63">
        <v>6631</v>
      </c>
      <c r="B130" s="65" t="s">
        <v>263</v>
      </c>
      <c r="C130" s="247" t="s">
        <v>264</v>
      </c>
      <c r="D130" s="194">
        <v>916.36</v>
      </c>
      <c r="E130" s="194">
        <v>1020</v>
      </c>
      <c r="F130" s="45">
        <f t="shared" si="0"/>
        <v>111.30996551573618</v>
      </c>
    </row>
    <row r="131" spans="1:6" ht="12.75" customHeight="1" x14ac:dyDescent="0.2">
      <c r="A131" s="63">
        <v>6632</v>
      </c>
      <c r="B131" s="182" t="s">
        <v>265</v>
      </c>
      <c r="C131" s="247" t="s">
        <v>266</v>
      </c>
      <c r="D131" s="194">
        <v>0</v>
      </c>
      <c r="E131" s="194">
        <v>566.39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221709.73</v>
      </c>
      <c r="E134" s="60">
        <f t="shared" si="25"/>
        <v>198490.16999999998</v>
      </c>
      <c r="F134" s="45">
        <f t="shared" ref="F134:F229" si="26">IF(D134&lt;&gt;0,IF(E134/D134&gt;=100,"&gt;&gt;100",E134/D134*100),"-")</f>
        <v>89.527045114348383</v>
      </c>
    </row>
    <row r="135" spans="1:6" ht="24" x14ac:dyDescent="0.2">
      <c r="A135" s="63">
        <v>671</v>
      </c>
      <c r="B135" s="182" t="s">
        <v>273</v>
      </c>
      <c r="C135" s="247" t="s">
        <v>274</v>
      </c>
      <c r="D135" s="60">
        <f t="shared" ref="D135:E135" si="27">SUM(D136:D138)</f>
        <v>221709.73</v>
      </c>
      <c r="E135" s="60">
        <f t="shared" si="27"/>
        <v>198490.16999999998</v>
      </c>
      <c r="F135" s="45">
        <f t="shared" si="26"/>
        <v>89.527045114348383</v>
      </c>
    </row>
    <row r="136" spans="1:6" ht="12.75" customHeight="1" x14ac:dyDescent="0.2">
      <c r="A136" s="63">
        <v>6711</v>
      </c>
      <c r="B136" s="65" t="s">
        <v>275</v>
      </c>
      <c r="C136" s="247" t="s">
        <v>276</v>
      </c>
      <c r="D136" s="194">
        <v>214309.73</v>
      </c>
      <c r="E136" s="194">
        <v>195510.74</v>
      </c>
      <c r="F136" s="45">
        <f t="shared" si="26"/>
        <v>91.228121093708609</v>
      </c>
    </row>
    <row r="137" spans="1:6" ht="24" x14ac:dyDescent="0.2">
      <c r="A137" s="63">
        <v>6712</v>
      </c>
      <c r="B137" s="182" t="s">
        <v>277</v>
      </c>
      <c r="C137" s="247" t="s">
        <v>278</v>
      </c>
      <c r="D137" s="194">
        <v>7400</v>
      </c>
      <c r="E137" s="194">
        <v>2979.43</v>
      </c>
      <c r="F137" s="45">
        <f t="shared" si="26"/>
        <v>40.262567567567565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2262791.88</v>
      </c>
      <c r="E152" s="60">
        <f>E153+E164+E202+E221+E230+E262+E273</f>
        <v>2561488</v>
      </c>
      <c r="F152" s="45">
        <f t="shared" si="26"/>
        <v>113.20033550765616</v>
      </c>
    </row>
    <row r="153" spans="1:6" ht="12.75" customHeight="1" x14ac:dyDescent="0.2">
      <c r="A153" s="63">
        <v>31</v>
      </c>
      <c r="B153" s="64" t="s">
        <v>308</v>
      </c>
      <c r="C153" s="247" t="s">
        <v>3</v>
      </c>
      <c r="D153" s="60">
        <f t="shared" ref="D153:E153" si="30">D154+D159+D160</f>
        <v>1923125.89</v>
      </c>
      <c r="E153" s="60">
        <f t="shared" si="30"/>
        <v>2248721.52</v>
      </c>
      <c r="F153" s="45">
        <f t="shared" si="26"/>
        <v>116.9305416610038</v>
      </c>
    </row>
    <row r="154" spans="1:6" ht="12.75" customHeight="1" x14ac:dyDescent="0.2">
      <c r="A154" s="63">
        <v>311</v>
      </c>
      <c r="B154" s="64" t="s">
        <v>309</v>
      </c>
      <c r="C154" s="247" t="s">
        <v>310</v>
      </c>
      <c r="D154" s="60">
        <f t="shared" ref="D154:E154" si="31">SUM(D155:D158)</f>
        <v>1597411.15</v>
      </c>
      <c r="E154" s="60">
        <f t="shared" si="31"/>
        <v>1868315.31</v>
      </c>
      <c r="F154" s="45">
        <f t="shared" si="26"/>
        <v>116.95895011124719</v>
      </c>
    </row>
    <row r="155" spans="1:6" ht="12.75" customHeight="1" x14ac:dyDescent="0.2">
      <c r="A155" s="63">
        <v>3111</v>
      </c>
      <c r="B155" s="64" t="s">
        <v>311</v>
      </c>
      <c r="C155" s="247" t="s">
        <v>312</v>
      </c>
      <c r="D155" s="194">
        <v>1555579.68</v>
      </c>
      <c r="E155" s="194">
        <v>1799832.96</v>
      </c>
      <c r="F155" s="45">
        <f t="shared" si="26"/>
        <v>115.7017530596697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8672.57</v>
      </c>
      <c r="E157" s="194">
        <v>15134.86</v>
      </c>
      <c r="F157" s="45">
        <f t="shared" si="26"/>
        <v>174.51412902980317</v>
      </c>
    </row>
    <row r="158" spans="1:6" ht="12.75" customHeight="1" x14ac:dyDescent="0.2">
      <c r="A158" s="63">
        <v>3114</v>
      </c>
      <c r="B158" s="65" t="s">
        <v>317</v>
      </c>
      <c r="C158" s="247" t="s">
        <v>318</v>
      </c>
      <c r="D158" s="194">
        <v>33158.9</v>
      </c>
      <c r="E158" s="194">
        <v>53347.49</v>
      </c>
      <c r="F158" s="45">
        <f t="shared" si="26"/>
        <v>160.88437794981135</v>
      </c>
    </row>
    <row r="159" spans="1:6" ht="12.75" customHeight="1" x14ac:dyDescent="0.2">
      <c r="A159" s="63">
        <v>312</v>
      </c>
      <c r="B159" s="65" t="s">
        <v>319</v>
      </c>
      <c r="C159" s="247" t="s">
        <v>320</v>
      </c>
      <c r="D159" s="194">
        <v>69215.600000000006</v>
      </c>
      <c r="E159" s="194">
        <v>75381.64</v>
      </c>
      <c r="F159" s="45">
        <f t="shared" si="26"/>
        <v>108.90845416351227</v>
      </c>
    </row>
    <row r="160" spans="1:6" ht="12.75" customHeight="1" x14ac:dyDescent="0.2">
      <c r="A160" s="63">
        <v>313</v>
      </c>
      <c r="B160" s="65" t="s">
        <v>321</v>
      </c>
      <c r="C160" s="247" t="s">
        <v>322</v>
      </c>
      <c r="D160" s="60">
        <f t="shared" ref="D160:E160" si="32">SUM(D161:D163)</f>
        <v>256499.13999999998</v>
      </c>
      <c r="E160" s="60">
        <f t="shared" si="32"/>
        <v>305024.57</v>
      </c>
      <c r="F160" s="45">
        <f t="shared" si="26"/>
        <v>118.91835972627433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256485.34</v>
      </c>
      <c r="E162" s="194">
        <v>305024.57</v>
      </c>
      <c r="F162" s="45">
        <f t="shared" si="26"/>
        <v>118.92475803880254</v>
      </c>
    </row>
    <row r="163" spans="1:6" ht="12.75" customHeight="1" x14ac:dyDescent="0.2">
      <c r="A163" s="63">
        <v>3133</v>
      </c>
      <c r="B163" s="64" t="s">
        <v>327</v>
      </c>
      <c r="C163" s="247" t="s">
        <v>328</v>
      </c>
      <c r="D163" s="194">
        <v>13.8</v>
      </c>
      <c r="E163" s="194"/>
      <c r="F163" s="45">
        <f t="shared" si="26"/>
        <v>0</v>
      </c>
    </row>
    <row r="164" spans="1:6" ht="12.75" customHeight="1" x14ac:dyDescent="0.2">
      <c r="A164" s="70">
        <v>32</v>
      </c>
      <c r="B164" s="65" t="s">
        <v>329</v>
      </c>
      <c r="C164" s="247" t="s">
        <v>330</v>
      </c>
      <c r="D164" s="60">
        <f>D165+D170+D178+D188+D189+D194</f>
        <v>317963.82999999996</v>
      </c>
      <c r="E164" s="60">
        <f>E165+E170+E178+E188+E189+E194</f>
        <v>290384.05</v>
      </c>
      <c r="F164" s="45">
        <f t="shared" si="26"/>
        <v>91.32612662264134</v>
      </c>
    </row>
    <row r="165" spans="1:6" ht="12.75" customHeight="1" x14ac:dyDescent="0.2">
      <c r="A165" s="63">
        <v>321</v>
      </c>
      <c r="B165" s="64" t="s">
        <v>331</v>
      </c>
      <c r="C165" s="247" t="s">
        <v>332</v>
      </c>
      <c r="D165" s="60">
        <f t="shared" ref="D165:E165" si="33">SUM(D166:D169)</f>
        <v>42246.68</v>
      </c>
      <c r="E165" s="60">
        <f t="shared" si="33"/>
        <v>43713.159999999996</v>
      </c>
      <c r="F165" s="45">
        <f t="shared" si="26"/>
        <v>103.47123134883024</v>
      </c>
    </row>
    <row r="166" spans="1:6" ht="12.75" customHeight="1" x14ac:dyDescent="0.2">
      <c r="A166" s="63">
        <v>3211</v>
      </c>
      <c r="B166" s="64" t="s">
        <v>333</v>
      </c>
      <c r="C166" s="247" t="s">
        <v>334</v>
      </c>
      <c r="D166" s="194">
        <v>4762.79</v>
      </c>
      <c r="E166" s="194">
        <v>5371.24</v>
      </c>
      <c r="F166" s="45">
        <f t="shared" si="26"/>
        <v>112.77507511353639</v>
      </c>
    </row>
    <row r="167" spans="1:6" ht="12.75" customHeight="1" x14ac:dyDescent="0.2">
      <c r="A167" s="63">
        <v>3212</v>
      </c>
      <c r="B167" s="64" t="s">
        <v>335</v>
      </c>
      <c r="C167" s="247" t="s">
        <v>336</v>
      </c>
      <c r="D167" s="194">
        <v>35419.03</v>
      </c>
      <c r="E167" s="194">
        <v>37363.46</v>
      </c>
      <c r="F167" s="45">
        <f t="shared" si="26"/>
        <v>105.48978896372938</v>
      </c>
    </row>
    <row r="168" spans="1:6" ht="12.75" customHeight="1" x14ac:dyDescent="0.2">
      <c r="A168" s="63">
        <v>3213</v>
      </c>
      <c r="B168" s="64" t="s">
        <v>337</v>
      </c>
      <c r="C168" s="247" t="s">
        <v>338</v>
      </c>
      <c r="D168" s="194">
        <v>2049.96</v>
      </c>
      <c r="E168" s="194">
        <v>879.5</v>
      </c>
      <c r="F168" s="45">
        <f t="shared" si="26"/>
        <v>42.903276161486076</v>
      </c>
    </row>
    <row r="169" spans="1:6" ht="12.75" customHeight="1" x14ac:dyDescent="0.2">
      <c r="A169" s="63">
        <v>3214</v>
      </c>
      <c r="B169" s="64" t="s">
        <v>339</v>
      </c>
      <c r="C169" s="247" t="s">
        <v>340</v>
      </c>
      <c r="D169" s="194">
        <v>14.9</v>
      </c>
      <c r="E169" s="194">
        <v>98.96</v>
      </c>
      <c r="F169" s="45">
        <f t="shared" si="26"/>
        <v>664.16107382550331</v>
      </c>
    </row>
    <row r="170" spans="1:6" ht="12.75" customHeight="1" x14ac:dyDescent="0.2">
      <c r="A170" s="63">
        <v>322</v>
      </c>
      <c r="B170" s="64" t="s">
        <v>341</v>
      </c>
      <c r="C170" s="247" t="s">
        <v>342</v>
      </c>
      <c r="D170" s="60">
        <f t="shared" ref="D170:E170" si="34">SUM(D171:D177)</f>
        <v>199392.68</v>
      </c>
      <c r="E170" s="60">
        <f t="shared" si="34"/>
        <v>202021.06</v>
      </c>
      <c r="F170" s="45">
        <f t="shared" si="26"/>
        <v>101.31819282433037</v>
      </c>
    </row>
    <row r="171" spans="1:6" ht="12.75" customHeight="1" x14ac:dyDescent="0.2">
      <c r="A171" s="63">
        <v>3221</v>
      </c>
      <c r="B171" s="64" t="s">
        <v>343</v>
      </c>
      <c r="C171" s="247" t="s">
        <v>344</v>
      </c>
      <c r="D171" s="194">
        <v>17534.009999999998</v>
      </c>
      <c r="E171" s="194">
        <v>14507.66</v>
      </c>
      <c r="F171" s="45">
        <f t="shared" si="26"/>
        <v>82.740114782642422</v>
      </c>
    </row>
    <row r="172" spans="1:6" ht="12.75" customHeight="1" x14ac:dyDescent="0.2">
      <c r="A172" s="63">
        <v>3222</v>
      </c>
      <c r="B172" s="64" t="s">
        <v>345</v>
      </c>
      <c r="C172" s="247" t="s">
        <v>346</v>
      </c>
      <c r="D172" s="194">
        <v>137086.75</v>
      </c>
      <c r="E172" s="194">
        <v>139730</v>
      </c>
      <c r="F172" s="45">
        <f t="shared" si="26"/>
        <v>101.92815862948098</v>
      </c>
    </row>
    <row r="173" spans="1:6" ht="12.75" customHeight="1" x14ac:dyDescent="0.2">
      <c r="A173" s="63">
        <v>3223</v>
      </c>
      <c r="B173" s="65" t="s">
        <v>347</v>
      </c>
      <c r="C173" s="247" t="s">
        <v>348</v>
      </c>
      <c r="D173" s="194">
        <v>41430.67</v>
      </c>
      <c r="E173" s="194">
        <v>45215.67</v>
      </c>
      <c r="F173" s="45">
        <f t="shared" si="26"/>
        <v>109.135744123858</v>
      </c>
    </row>
    <row r="174" spans="1:6" ht="12.75" customHeight="1" x14ac:dyDescent="0.2">
      <c r="A174" s="63">
        <v>3224</v>
      </c>
      <c r="B174" s="65" t="s">
        <v>349</v>
      </c>
      <c r="C174" s="247" t="s">
        <v>350</v>
      </c>
      <c r="D174" s="194">
        <v>1960.86</v>
      </c>
      <c r="E174" s="194">
        <v>2268.52</v>
      </c>
      <c r="F174" s="45">
        <f t="shared" si="26"/>
        <v>115.69005436390157</v>
      </c>
    </row>
    <row r="175" spans="1:6" ht="12.75" customHeight="1" x14ac:dyDescent="0.2">
      <c r="A175" s="63">
        <v>3225</v>
      </c>
      <c r="B175" s="65" t="s">
        <v>351</v>
      </c>
      <c r="C175" s="247" t="s">
        <v>352</v>
      </c>
      <c r="D175" s="194">
        <v>154.88999999999999</v>
      </c>
      <c r="E175" s="194">
        <v>299.20999999999998</v>
      </c>
      <c r="F175" s="45">
        <f t="shared" si="26"/>
        <v>193.17580218219382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1225.5</v>
      </c>
      <c r="E177" s="194"/>
      <c r="F177" s="45">
        <f t="shared" si="26"/>
        <v>0</v>
      </c>
    </row>
    <row r="178" spans="1:6" ht="12.75" customHeight="1" x14ac:dyDescent="0.2">
      <c r="A178" s="63">
        <v>323</v>
      </c>
      <c r="B178" s="65" t="s">
        <v>357</v>
      </c>
      <c r="C178" s="247" t="s">
        <v>358</v>
      </c>
      <c r="D178" s="60">
        <f t="shared" ref="D178:E178" si="35">SUM(D179:D187)</f>
        <v>70264.98000000001</v>
      </c>
      <c r="E178" s="60">
        <f t="shared" si="35"/>
        <v>37880.090000000004</v>
      </c>
      <c r="F178" s="45">
        <f t="shared" si="26"/>
        <v>53.910340542329905</v>
      </c>
    </row>
    <row r="179" spans="1:6" ht="12.75" customHeight="1" x14ac:dyDescent="0.2">
      <c r="A179" s="63">
        <v>3231</v>
      </c>
      <c r="B179" s="65" t="s">
        <v>359</v>
      </c>
      <c r="C179" s="247" t="s">
        <v>360</v>
      </c>
      <c r="D179" s="194">
        <v>40887.99</v>
      </c>
      <c r="E179" s="194">
        <v>5371.82</v>
      </c>
      <c r="F179" s="45">
        <f t="shared" si="26"/>
        <v>13.13789208029057</v>
      </c>
    </row>
    <row r="180" spans="1:6" ht="12.75" customHeight="1" x14ac:dyDescent="0.2">
      <c r="A180" s="63">
        <v>3232</v>
      </c>
      <c r="B180" s="65" t="s">
        <v>361</v>
      </c>
      <c r="C180" s="247" t="s">
        <v>362</v>
      </c>
      <c r="D180" s="194">
        <v>10291.31</v>
      </c>
      <c r="E180" s="194">
        <v>12858.08</v>
      </c>
      <c r="F180" s="45">
        <f t="shared" si="26"/>
        <v>124.94113966054856</v>
      </c>
    </row>
    <row r="181" spans="1:6" ht="12.75" customHeight="1" x14ac:dyDescent="0.2">
      <c r="A181" s="63">
        <v>3233</v>
      </c>
      <c r="B181" s="65" t="s">
        <v>363</v>
      </c>
      <c r="C181" s="247" t="s">
        <v>364</v>
      </c>
      <c r="D181" s="194">
        <v>760</v>
      </c>
      <c r="E181" s="194"/>
      <c r="F181" s="45">
        <f t="shared" si="26"/>
        <v>0</v>
      </c>
    </row>
    <row r="182" spans="1:6" ht="12.75" customHeight="1" x14ac:dyDescent="0.2">
      <c r="A182" s="63">
        <v>3234</v>
      </c>
      <c r="B182" s="65" t="s">
        <v>365</v>
      </c>
      <c r="C182" s="247" t="s">
        <v>366</v>
      </c>
      <c r="D182" s="194">
        <v>9743.83</v>
      </c>
      <c r="E182" s="194">
        <v>8300.18</v>
      </c>
      <c r="F182" s="45">
        <f t="shared" si="26"/>
        <v>85.183957437681073</v>
      </c>
    </row>
    <row r="183" spans="1:6" ht="12.75" customHeight="1" x14ac:dyDescent="0.2">
      <c r="A183" s="63">
        <v>3235</v>
      </c>
      <c r="B183" s="64" t="s">
        <v>367</v>
      </c>
      <c r="C183" s="247" t="s">
        <v>368</v>
      </c>
      <c r="D183" s="194">
        <v>105.76</v>
      </c>
      <c r="E183" s="194"/>
      <c r="F183" s="45">
        <f t="shared" si="26"/>
        <v>0</v>
      </c>
    </row>
    <row r="184" spans="1:6" ht="12.75" customHeight="1" x14ac:dyDescent="0.2">
      <c r="A184" s="63">
        <v>3236</v>
      </c>
      <c r="B184" s="64" t="s">
        <v>369</v>
      </c>
      <c r="C184" s="247" t="s">
        <v>370</v>
      </c>
      <c r="D184" s="194">
        <v>4875.99</v>
      </c>
      <c r="E184" s="194">
        <v>4946.04</v>
      </c>
      <c r="F184" s="45">
        <f t="shared" si="26"/>
        <v>101.43663133025294</v>
      </c>
    </row>
    <row r="185" spans="1:6" ht="12.75" customHeight="1" x14ac:dyDescent="0.2">
      <c r="A185" s="63">
        <v>3237</v>
      </c>
      <c r="B185" s="64" t="s">
        <v>371</v>
      </c>
      <c r="C185" s="247" t="s">
        <v>372</v>
      </c>
      <c r="D185" s="194">
        <v>2437.5</v>
      </c>
      <c r="E185" s="194">
        <v>5056.7299999999996</v>
      </c>
      <c r="F185" s="45">
        <f t="shared" si="26"/>
        <v>207.45558974358974</v>
      </c>
    </row>
    <row r="186" spans="1:6" ht="12.75" customHeight="1" x14ac:dyDescent="0.2">
      <c r="A186" s="63">
        <v>3238</v>
      </c>
      <c r="B186" s="64" t="s">
        <v>373</v>
      </c>
      <c r="C186" s="247" t="s">
        <v>374</v>
      </c>
      <c r="D186" s="194">
        <v>978.6</v>
      </c>
      <c r="E186" s="194">
        <v>978.6</v>
      </c>
      <c r="F186" s="45">
        <f t="shared" si="26"/>
        <v>100</v>
      </c>
    </row>
    <row r="187" spans="1:6" ht="12.75" customHeight="1" x14ac:dyDescent="0.2">
      <c r="A187" s="63">
        <v>3239</v>
      </c>
      <c r="B187" s="64" t="s">
        <v>375</v>
      </c>
      <c r="C187" s="247" t="s">
        <v>376</v>
      </c>
      <c r="D187" s="194">
        <v>184</v>
      </c>
      <c r="E187" s="194">
        <v>368.64</v>
      </c>
      <c r="F187" s="45">
        <f t="shared" si="26"/>
        <v>200.3478260869565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6059.49</v>
      </c>
      <c r="E194" s="60">
        <f t="shared" si="36"/>
        <v>6769.74</v>
      </c>
      <c r="F194" s="45">
        <f t="shared" si="26"/>
        <v>111.72128347435179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526.27</v>
      </c>
      <c r="E197" s="194">
        <v>624.20000000000005</v>
      </c>
      <c r="F197" s="45">
        <f t="shared" si="26"/>
        <v>118.60831892374637</v>
      </c>
    </row>
    <row r="198" spans="1:6" ht="12.75" customHeight="1" x14ac:dyDescent="0.2">
      <c r="A198" s="63">
        <v>3294</v>
      </c>
      <c r="B198" s="64" t="s">
        <v>397</v>
      </c>
      <c r="C198" s="247" t="s">
        <v>398</v>
      </c>
      <c r="D198" s="194">
        <v>51.54</v>
      </c>
      <c r="E198" s="194">
        <v>51.54</v>
      </c>
      <c r="F198" s="45">
        <f t="shared" si="26"/>
        <v>100</v>
      </c>
    </row>
    <row r="199" spans="1:6" ht="12.75" customHeight="1" x14ac:dyDescent="0.2">
      <c r="A199" s="63">
        <v>3295</v>
      </c>
      <c r="B199" s="64" t="s">
        <v>399</v>
      </c>
      <c r="C199" s="247" t="s">
        <v>400</v>
      </c>
      <c r="D199" s="194">
        <v>4398.6000000000004</v>
      </c>
      <c r="E199" s="194">
        <v>4992</v>
      </c>
      <c r="F199" s="45">
        <f t="shared" si="26"/>
        <v>113.49065611785566</v>
      </c>
    </row>
    <row r="200" spans="1:6" ht="12.75" customHeight="1" x14ac:dyDescent="0.2">
      <c r="A200" s="63" t="s">
        <v>401</v>
      </c>
      <c r="B200" s="64" t="s">
        <v>402</v>
      </c>
      <c r="C200" s="247" t="s">
        <v>401</v>
      </c>
      <c r="D200" s="194">
        <v>937.5</v>
      </c>
      <c r="E200" s="194"/>
      <c r="F200" s="45">
        <f t="shared" si="26"/>
        <v>0</v>
      </c>
    </row>
    <row r="201" spans="1:6" ht="12.75" customHeight="1" x14ac:dyDescent="0.2">
      <c r="A201" s="63">
        <v>3299</v>
      </c>
      <c r="B201" s="64" t="s">
        <v>403</v>
      </c>
      <c r="C201" s="247" t="s">
        <v>404</v>
      </c>
      <c r="D201" s="194">
        <v>145.58000000000001</v>
      </c>
      <c r="E201" s="194">
        <v>1102</v>
      </c>
      <c r="F201" s="45">
        <f t="shared" si="26"/>
        <v>756.97211155378477</v>
      </c>
    </row>
    <row r="202" spans="1:6" ht="12.75" customHeight="1" x14ac:dyDescent="0.2">
      <c r="A202" s="63">
        <v>34</v>
      </c>
      <c r="B202" s="183" t="s">
        <v>405</v>
      </c>
      <c r="C202" s="247" t="s">
        <v>406</v>
      </c>
      <c r="D202" s="60">
        <f t="shared" ref="D202:E202" si="37">D203+D208+D216</f>
        <v>455.09</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455.09</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455.09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20156.39</v>
      </c>
      <c r="E262" s="60">
        <f t="shared" si="55"/>
        <v>21247.74</v>
      </c>
      <c r="F262" s="45">
        <f t="shared" ref="F262:F268" si="56">IF(D262&lt;&gt;0,IF(E262/D262&gt;=100,"&gt;&gt;100",E262/D262*100),"-")</f>
        <v>105.41441200532438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20156.39</v>
      </c>
      <c r="E269" s="60">
        <f t="shared" si="58"/>
        <v>21247.74</v>
      </c>
      <c r="F269" s="45">
        <f t="shared" ref="F269:F272" si="59">IF(D269&lt;&gt;0,IF(E269/D269&gt;=100,"&gt;&gt;100",E269/D269*100),"-")</f>
        <v>105.41441200532438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20156.39</v>
      </c>
      <c r="E271" s="194">
        <v>21247.74</v>
      </c>
      <c r="F271" s="45">
        <f t="shared" si="59"/>
        <v>105.41441200532438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1090.68</v>
      </c>
      <c r="E273" s="60">
        <f t="shared" si="60"/>
        <v>1134.69</v>
      </c>
      <c r="F273" s="45">
        <f t="shared" ref="F273:F277" si="61">IF(D273&lt;&gt;0,IF(E273/D273&gt;=100,"&gt;&gt;100",E273/D273*100),"-")</f>
        <v>104.03509737044779</v>
      </c>
    </row>
    <row r="274" spans="1:6" ht="12.75" customHeight="1" x14ac:dyDescent="0.2">
      <c r="A274" s="63">
        <v>381</v>
      </c>
      <c r="B274" s="64" t="s">
        <v>540</v>
      </c>
      <c r="C274" s="247" t="s">
        <v>541</v>
      </c>
      <c r="D274" s="60">
        <f t="shared" ref="D274:E274" si="62">SUM(D275:D277)</f>
        <v>1090.68</v>
      </c>
      <c r="E274" s="60">
        <f t="shared" si="62"/>
        <v>1134.69</v>
      </c>
      <c r="F274" s="45">
        <f t="shared" si="61"/>
        <v>104.03509737044779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1090.68</v>
      </c>
      <c r="E276" s="194">
        <v>1134.69</v>
      </c>
      <c r="F276" s="45">
        <f t="shared" si="61"/>
        <v>104.03509737044779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2262791.88</v>
      </c>
      <c r="E299" s="60">
        <f>E152-E297+E298</f>
        <v>2561488</v>
      </c>
      <c r="F299" s="45">
        <f t="shared" si="68"/>
        <v>113.20033550765616</v>
      </c>
    </row>
    <row r="300" spans="1:6" ht="12.75" customHeight="1" x14ac:dyDescent="0.2">
      <c r="A300" s="63" t="s">
        <v>581</v>
      </c>
      <c r="B300" s="64" t="s">
        <v>592</v>
      </c>
      <c r="C300" s="247" t="s">
        <v>593</v>
      </c>
      <c r="D300" s="60">
        <f>IF(D6&gt;=D299,D6-D299,0)</f>
        <v>12247.669999999925</v>
      </c>
      <c r="E300" s="60">
        <f>IF(E6&gt;=E299,E6-E299,0)</f>
        <v>0</v>
      </c>
      <c r="F300" s="45">
        <f t="shared" si="68"/>
        <v>0</v>
      </c>
    </row>
    <row r="301" spans="1:6" ht="12.75" customHeight="1" x14ac:dyDescent="0.2">
      <c r="A301" s="63" t="s">
        <v>581</v>
      </c>
      <c r="B301" s="64" t="s">
        <v>594</v>
      </c>
      <c r="C301" s="247" t="s">
        <v>595</v>
      </c>
      <c r="D301" s="60">
        <f>IF(D299&gt;=D6,D299-D6,0)</f>
        <v>0</v>
      </c>
      <c r="E301" s="60">
        <f>IF(E299&gt;=E6,E299-E6,0)</f>
        <v>158882.23000000045</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10322.64</v>
      </c>
      <c r="E303" s="194">
        <v>13164.38</v>
      </c>
      <c r="F303" s="45">
        <f t="shared" si="68"/>
        <v>127.52919795711175</v>
      </c>
    </row>
    <row r="304" spans="1:6" ht="12.75" customHeight="1" x14ac:dyDescent="0.2">
      <c r="A304" s="63">
        <v>96</v>
      </c>
      <c r="B304" s="220" t="s">
        <v>600</v>
      </c>
      <c r="C304" s="247" t="s">
        <v>601</v>
      </c>
      <c r="D304" s="194">
        <v>2333.37</v>
      </c>
      <c r="E304" s="194">
        <v>172180.29</v>
      </c>
      <c r="F304" s="45">
        <f t="shared" si="68"/>
        <v>7379.0393293819679</v>
      </c>
    </row>
    <row r="305" spans="1:6" ht="12" x14ac:dyDescent="0.2">
      <c r="A305" s="63">
        <v>9661</v>
      </c>
      <c r="B305" s="220" t="s">
        <v>602</v>
      </c>
      <c r="C305" s="247" t="s">
        <v>603</v>
      </c>
      <c r="D305" s="194">
        <v>726.72</v>
      </c>
      <c r="E305" s="194">
        <v>733.78</v>
      </c>
      <c r="F305" s="45">
        <f t="shared" si="68"/>
        <v>100.97148833113165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15089.41</v>
      </c>
      <c r="E360" s="60">
        <f t="shared" si="86"/>
        <v>21034.260000000002</v>
      </c>
      <c r="F360" s="45">
        <f t="shared" si="72"/>
        <v>139.3974979803717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15089.41</v>
      </c>
      <c r="E373" s="60">
        <f t="shared" si="90"/>
        <v>21034.260000000002</v>
      </c>
      <c r="F373" s="45">
        <f t="shared" si="72"/>
        <v>139.3974979803717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11827.66</v>
      </c>
      <c r="E379" s="60">
        <f t="shared" si="92"/>
        <v>17683.440000000002</v>
      </c>
      <c r="F379" s="45">
        <f t="shared" si="72"/>
        <v>149.5092013128548</v>
      </c>
    </row>
    <row r="380" spans="1:6" ht="12.75" customHeight="1" x14ac:dyDescent="0.2">
      <c r="A380" s="63">
        <v>4221</v>
      </c>
      <c r="B380" s="64" t="s">
        <v>647</v>
      </c>
      <c r="C380" s="247" t="s">
        <v>739</v>
      </c>
      <c r="D380" s="194">
        <v>10516.47</v>
      </c>
      <c r="E380" s="194">
        <v>13087.04</v>
      </c>
      <c r="F380" s="45">
        <f t="shared" si="72"/>
        <v>124.44327802009612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2037.03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379.9</v>
      </c>
      <c r="F384" s="71" t="str">
        <f t="shared" si="72"/>
        <v>-</v>
      </c>
    </row>
    <row r="385" spans="1:6" ht="12.75" customHeight="1" x14ac:dyDescent="0.2">
      <c r="A385" s="63">
        <v>4226</v>
      </c>
      <c r="B385" s="64" t="s">
        <v>657</v>
      </c>
      <c r="C385" s="247" t="s">
        <v>745</v>
      </c>
      <c r="D385" s="194">
        <v>0</v>
      </c>
      <c r="E385" s="194">
        <v>879.47</v>
      </c>
      <c r="F385" s="45" t="str">
        <f t="shared" si="72"/>
        <v>-</v>
      </c>
    </row>
    <row r="386" spans="1:6" ht="12.75" customHeight="1" x14ac:dyDescent="0.2">
      <c r="A386" s="63">
        <v>4227</v>
      </c>
      <c r="B386" s="183" t="s">
        <v>659</v>
      </c>
      <c r="C386" s="247" t="s">
        <v>746</v>
      </c>
      <c r="D386" s="194">
        <v>1311.19</v>
      </c>
      <c r="E386" s="194">
        <v>1300</v>
      </c>
      <c r="F386" s="45">
        <f t="shared" si="72"/>
        <v>99.146576773770391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3261.75</v>
      </c>
      <c r="E393" s="60">
        <f t="shared" si="94"/>
        <v>3350.82</v>
      </c>
      <c r="F393" s="45">
        <f t="shared" si="72"/>
        <v>102.73074269947115</v>
      </c>
    </row>
    <row r="394" spans="1:6" ht="12.75" customHeight="1" x14ac:dyDescent="0.2">
      <c r="A394" s="63">
        <v>4241</v>
      </c>
      <c r="B394" s="64" t="s">
        <v>756</v>
      </c>
      <c r="C394" s="247" t="s">
        <v>757</v>
      </c>
      <c r="D394" s="194">
        <v>3261.75</v>
      </c>
      <c r="E394" s="194">
        <v>3350.82</v>
      </c>
      <c r="F394" s="45">
        <f t="shared" si="72"/>
        <v>102.73074269947115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15089.41</v>
      </c>
      <c r="E418" s="60">
        <f t="shared" si="102"/>
        <v>21034.260000000002</v>
      </c>
      <c r="F418" s="45">
        <f t="shared" si="72"/>
        <v>139.3974979803717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2275039.5499999998</v>
      </c>
      <c r="E422" s="60">
        <f>E6+E308</f>
        <v>2402605.7699999996</v>
      </c>
      <c r="F422" s="45">
        <f t="shared" si="72"/>
        <v>105.60720889445636</v>
      </c>
    </row>
    <row r="423" spans="1:6" ht="12.75" customHeight="1" x14ac:dyDescent="0.2">
      <c r="A423" s="63" t="s">
        <v>581</v>
      </c>
      <c r="B423" s="64" t="s">
        <v>804</v>
      </c>
      <c r="C423" s="247" t="s">
        <v>805</v>
      </c>
      <c r="D423" s="60">
        <f t="shared" ref="D423:E423" si="103">D299+D360</f>
        <v>2277881.29</v>
      </c>
      <c r="E423" s="60">
        <f t="shared" si="103"/>
        <v>2582522.2599999998</v>
      </c>
      <c r="F423" s="45">
        <f t="shared" si="72"/>
        <v>113.37387384221414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2841.7400000002235</v>
      </c>
      <c r="E425" s="60">
        <f t="shared" si="105"/>
        <v>179916.49000000022</v>
      </c>
      <c r="F425" s="45">
        <f t="shared" si="72"/>
        <v>6331.2086960800807</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10322.64</v>
      </c>
      <c r="E427" s="60">
        <f t="shared" si="107"/>
        <v>13164.38</v>
      </c>
      <c r="F427" s="45">
        <f t="shared" si="72"/>
        <v>127.52919795711175</v>
      </c>
    </row>
    <row r="428" spans="1:6" ht="24" x14ac:dyDescent="0.2">
      <c r="A428" s="249" t="s">
        <v>815</v>
      </c>
      <c r="B428" s="243" t="s">
        <v>816</v>
      </c>
      <c r="C428" s="250" t="s">
        <v>817</v>
      </c>
      <c r="D428" s="81">
        <f t="shared" ref="D428:E428" si="108">D304+D421</f>
        <v>2333.37</v>
      </c>
      <c r="E428" s="81">
        <f t="shared" si="108"/>
        <v>172180.29</v>
      </c>
      <c r="F428" s="61">
        <f t="shared" si="72"/>
        <v>7379.0393293819679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2275039.5499999998</v>
      </c>
      <c r="E643" s="60">
        <f>E422+E430</f>
        <v>2402605.7699999996</v>
      </c>
      <c r="F643" s="45">
        <f t="shared" si="109"/>
        <v>105.60720889445636</v>
      </c>
    </row>
    <row r="644" spans="1:6" ht="12.75" customHeight="1" x14ac:dyDescent="0.2">
      <c r="A644" s="63" t="s">
        <v>581</v>
      </c>
      <c r="B644" s="64" t="s">
        <v>1237</v>
      </c>
      <c r="C644" s="247" t="s">
        <v>1238</v>
      </c>
      <c r="D644" s="60">
        <f>D423+D535</f>
        <v>2277881.29</v>
      </c>
      <c r="E644" s="60">
        <f>E423+E535</f>
        <v>2582522.2599999998</v>
      </c>
      <c r="F644" s="45">
        <f t="shared" si="109"/>
        <v>113.37387384221414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2841.7400000002235</v>
      </c>
      <c r="E646" s="60">
        <f t="shared" si="164"/>
        <v>179916.49000000022</v>
      </c>
      <c r="F646" s="45">
        <f t="shared" si="109"/>
        <v>6331.2086960800807</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10322.64</v>
      </c>
      <c r="E648" s="60">
        <f>IF(E427-E426+E642-E641&gt;=0,E427-E426+E642-E641,0)</f>
        <v>13164.38</v>
      </c>
      <c r="F648" s="45">
        <f t="shared" si="109"/>
        <v>127.52919795711175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13164.380000000223</v>
      </c>
      <c r="E650" s="60">
        <f t="shared" si="166"/>
        <v>193080.87000000023</v>
      </c>
      <c r="F650" s="45">
        <f t="shared" si="109"/>
        <v>1466.6917089904496</v>
      </c>
    </row>
    <row r="651" spans="1:6" ht="24" x14ac:dyDescent="0.2">
      <c r="A651" s="249" t="s">
        <v>1251</v>
      </c>
      <c r="B651" s="184" t="s">
        <v>1252</v>
      </c>
      <c r="C651" s="250" t="s">
        <v>1251</v>
      </c>
      <c r="D651" s="196">
        <v>154622.48000000001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79</v>
      </c>
      <c r="E658" s="253">
        <v>81</v>
      </c>
      <c r="F658" s="45">
        <f t="shared" si="167"/>
        <v>102.53164556962024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72</v>
      </c>
      <c r="E660" s="253">
        <v>75</v>
      </c>
      <c r="F660" s="45">
        <f t="shared" si="167"/>
        <v>104.16666666666667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2008644.65</v>
      </c>
      <c r="E683" s="192">
        <v>2156343.87</v>
      </c>
      <c r="F683" s="71">
        <f t="shared" si="167"/>
        <v>107.35317817414844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1976.48</v>
      </c>
      <c r="E685" s="194">
        <v>2695.8</v>
      </c>
      <c r="F685" s="45">
        <f t="shared" si="167"/>
        <v>136.3939933619364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35330.620000000003</v>
      </c>
      <c r="E724" s="192">
        <v>33330.800000000003</v>
      </c>
      <c r="F724" s="71">
        <f t="shared" si="167"/>
        <v>94.339697406951814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233.93</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c r="F732" s="71">
        <f t="shared" si="167"/>
        <v>0</v>
      </c>
    </row>
    <row r="733" spans="1:6" ht="12.75" customHeight="1" x14ac:dyDescent="0.2">
      <c r="A733" s="70">
        <v>31215</v>
      </c>
      <c r="B733" s="65" t="s">
        <v>1395</v>
      </c>
      <c r="C733" s="278" t="s">
        <v>1396</v>
      </c>
      <c r="D733" s="192">
        <v>4333.34</v>
      </c>
      <c r="E733" s="192">
        <v>5738.72</v>
      </c>
      <c r="F733" s="71">
        <f t="shared" si="167"/>
        <v>132.43179625877499</v>
      </c>
    </row>
    <row r="734" spans="1:6" ht="12.75" customHeight="1" x14ac:dyDescent="0.2">
      <c r="A734" s="70">
        <v>32121</v>
      </c>
      <c r="B734" s="65" t="s">
        <v>1397</v>
      </c>
      <c r="C734" s="278" t="s">
        <v>1398</v>
      </c>
      <c r="D734" s="192">
        <v>35419.03</v>
      </c>
      <c r="E734" s="192">
        <v>37363.46</v>
      </c>
      <c r="F734" s="71">
        <f t="shared" si="167"/>
        <v>105.48978896372938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4451.3999999999996</v>
      </c>
      <c r="E736" s="194">
        <v>4752.7</v>
      </c>
      <c r="F736" s="45">
        <f t="shared" si="167"/>
        <v>106.76865705171407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431.73</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20156.39</v>
      </c>
      <c r="E855" s="194">
        <v>21247.74</v>
      </c>
      <c r="F855" s="45">
        <f t="shared" si="169"/>
        <v>105.41441200532438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H300" sqref="H3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1248798.7099999997</v>
      </c>
      <c r="E6" s="180">
        <f t="shared" si="0"/>
        <v>1279592.3400000001</v>
      </c>
      <c r="F6" s="181">
        <f t="shared" ref="F6:F298" si="1">IF(D6&gt;0,IF(E6/D6&gt;=100,"&gt;&gt;100",E6/D6*100),"-")</f>
        <v>102.46586017053143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1078874.2799999998</v>
      </c>
      <c r="E7" s="79">
        <f t="shared" si="2"/>
        <v>1082668.28</v>
      </c>
      <c r="F7" s="71">
        <f t="shared" si="1"/>
        <v>100.351662846203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188992.88</v>
      </c>
      <c r="E8" s="79">
        <f>E9+E10-E11</f>
        <v>188992.88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188992.88</v>
      </c>
      <c r="E9" s="192">
        <v>188992.88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889881.39999999991</v>
      </c>
      <c r="E12" s="79">
        <f t="shared" si="3"/>
        <v>893675.4</v>
      </c>
      <c r="F12" s="71">
        <f t="shared" si="1"/>
        <v>100.42634894942182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832301.91999999993</v>
      </c>
      <c r="E13" s="79">
        <f t="shared" si="4"/>
        <v>816111.23</v>
      </c>
      <c r="F13" s="71">
        <f t="shared" si="1"/>
        <v>98.054709521756251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1295255.47</v>
      </c>
      <c r="E15" s="192">
        <v>1295255.47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462953.55</v>
      </c>
      <c r="E18" s="192">
        <v>479144.24</v>
      </c>
      <c r="F18" s="71">
        <f t="shared" si="1"/>
        <v>103.4972601462933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46742.59</v>
      </c>
      <c r="E19" s="79">
        <f t="shared" si="5"/>
        <v>66090.500000000058</v>
      </c>
      <c r="F19" s="71">
        <f t="shared" si="1"/>
        <v>141.39246455962336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186482.86</v>
      </c>
      <c r="E20" s="192">
        <v>266939.57</v>
      </c>
      <c r="F20" s="71">
        <f t="shared" si="1"/>
        <v>143.14429218856898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11696.48</v>
      </c>
      <c r="E21" s="192">
        <v>10741.15</v>
      </c>
      <c r="F21" s="71">
        <f t="shared" si="1"/>
        <v>91.832329042583751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16338.45</v>
      </c>
      <c r="E22" s="192">
        <v>18375.48</v>
      </c>
      <c r="F22" s="71">
        <f t="shared" si="1"/>
        <v>112.46770654499049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2362.0300000000002</v>
      </c>
      <c r="E23" s="192">
        <v>2362.0300000000002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13021.61</v>
      </c>
      <c r="E24" s="192">
        <v>13401.51</v>
      </c>
      <c r="F24" s="71">
        <f t="shared" si="1"/>
        <v>102.91745797946643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14805.14</v>
      </c>
      <c r="E25" s="192">
        <v>15684.61</v>
      </c>
      <c r="F25" s="71">
        <f t="shared" si="1"/>
        <v>105.9403018140997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8718.94</v>
      </c>
      <c r="E26" s="192">
        <v>10018.94</v>
      </c>
      <c r="F26" s="71">
        <f t="shared" si="1"/>
        <v>114.91006934329174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206682.92</v>
      </c>
      <c r="E28" s="192">
        <v>271432.78999999998</v>
      </c>
      <c r="F28" s="71">
        <f t="shared" si="1"/>
        <v>131.32811845313583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10836.889999999992</v>
      </c>
      <c r="E35" s="79">
        <f t="shared" si="7"/>
        <v>11473.669999999998</v>
      </c>
      <c r="F35" s="71">
        <f t="shared" si="1"/>
        <v>105.8760400816102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75121.789999999994</v>
      </c>
      <c r="E36" s="192">
        <v>78472.61</v>
      </c>
      <c r="F36" s="71">
        <f t="shared" si="1"/>
        <v>104.46051671558945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64284.9</v>
      </c>
      <c r="E40" s="192">
        <v>66998.94</v>
      </c>
      <c r="F40" s="71">
        <f t="shared" si="1"/>
        <v>104.22189347731738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75233.240000000005</v>
      </c>
      <c r="E54" s="192">
        <v>75532.45</v>
      </c>
      <c r="F54" s="71">
        <f t="shared" si="1"/>
        <v>100.39770984208576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75233.240000000005</v>
      </c>
      <c r="E55" s="192">
        <v>75532.45</v>
      </c>
      <c r="F55" s="71">
        <f t="shared" si="1"/>
        <v>100.39770984208576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169924.43000000002</v>
      </c>
      <c r="E69" s="79">
        <f>E70+E82+E88+E119+E135+E147+E165+E171</f>
        <v>196924.06000000003</v>
      </c>
      <c r="F69" s="71">
        <f t="shared" si="1"/>
        <v>115.8891985101848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2193.64</v>
      </c>
      <c r="E82" s="79">
        <f>SUM(E83:E85)-E86+E87</f>
        <v>7571.12</v>
      </c>
      <c r="F82" s="71">
        <f t="shared" si="1"/>
        <v>345.13958534672963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252.11</v>
      </c>
      <c r="E85" s="192">
        <v>1140.08</v>
      </c>
      <c r="F85" s="71">
        <f t="shared" si="1"/>
        <v>452.2153028439966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1941.53</v>
      </c>
      <c r="E87" s="192">
        <v>6431.04</v>
      </c>
      <c r="F87" s="71">
        <f t="shared" si="1"/>
        <v>331.23567495737893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13108.310000000001</v>
      </c>
      <c r="E147" s="79">
        <f t="shared" si="24"/>
        <v>189352.94000000003</v>
      </c>
      <c r="F147" s="71">
        <f t="shared" si="1"/>
        <v>1444.5259533837695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170206.04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170206.04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1606.65</v>
      </c>
      <c r="E160" s="192">
        <v>1600.27</v>
      </c>
      <c r="F160" s="71">
        <f t="shared" si="1"/>
        <v>99.602900445025355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726.72</v>
      </c>
      <c r="E161" s="192">
        <v>1058.94</v>
      </c>
      <c r="F161" s="71">
        <f t="shared" si="1"/>
        <v>145.71499339498018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10774.94</v>
      </c>
      <c r="E162" s="192">
        <v>17172.650000000001</v>
      </c>
      <c r="F162" s="71">
        <f t="shared" si="1"/>
        <v>159.37582947097616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684.96</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154622.48000000001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154622.48000000001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1248798.7100000002</v>
      </c>
      <c r="E176" s="79">
        <f>E177+E251</f>
        <v>1279592.3399999999</v>
      </c>
      <c r="F176" s="71">
        <f t="shared" si="1"/>
        <v>102.46586017053139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180755.44</v>
      </c>
      <c r="E177" s="79">
        <f>E178+E197+E203+E219+E247+E248</f>
        <v>217824.63999999998</v>
      </c>
      <c r="F177" s="71">
        <f t="shared" si="1"/>
        <v>120.50793049437405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180755.44</v>
      </c>
      <c r="E178" s="79">
        <f>SUM(E179:E181)+E185+E186+SUM(E194:E196)</f>
        <v>200445.09</v>
      </c>
      <c r="F178" s="71">
        <f t="shared" si="1"/>
        <v>110.89297782683607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159399.88</v>
      </c>
      <c r="E179" s="192">
        <v>179211.24</v>
      </c>
      <c r="F179" s="71">
        <f t="shared" si="1"/>
        <v>112.42871701032647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18595.349999999999</v>
      </c>
      <c r="E180" s="192">
        <v>21233.85</v>
      </c>
      <c r="F180" s="71">
        <f t="shared" si="1"/>
        <v>114.18903112874995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2760.21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11508.59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11508.59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5870.96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1068043.2700000003</v>
      </c>
      <c r="E251" s="79">
        <f>+E252+E255-E264+E274+E291</f>
        <v>1061767.7</v>
      </c>
      <c r="F251" s="71">
        <f t="shared" si="1"/>
        <v>99.412423618380146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1078874.28</v>
      </c>
      <c r="E252" s="79">
        <f>E253-E254</f>
        <v>1082668.28</v>
      </c>
      <c r="F252" s="71">
        <f t="shared" si="1"/>
        <v>100.35166284620298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1078874.28</v>
      </c>
      <c r="E253" s="192">
        <v>1082668.28</v>
      </c>
      <c r="F253" s="71">
        <f t="shared" si="1"/>
        <v>100.35166284620298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-13164.38</v>
      </c>
      <c r="E255" s="79">
        <f>E256-E260</f>
        <v>-193080.87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13164.38</v>
      </c>
      <c r="E260" s="79">
        <f>SUM(E261:E263)</f>
        <v>193080.87</v>
      </c>
      <c r="F260" s="71">
        <f t="shared" si="1"/>
        <v>1466.6917089904728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13164.38</v>
      </c>
      <c r="E261" s="192">
        <v>193080.87</v>
      </c>
      <c r="F261" s="71">
        <f t="shared" si="1"/>
        <v>1466.6917089904728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2333.37</v>
      </c>
      <c r="E274" s="79">
        <f>SUM(E275:E277)+SUM(E286:E290)</f>
        <v>172180.29</v>
      </c>
      <c r="F274" s="71">
        <f t="shared" si="1"/>
        <v>7379.0393293819679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170206.04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170206.04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1606.65</v>
      </c>
      <c r="E287" s="192">
        <v>1240.47</v>
      </c>
      <c r="F287" s="71">
        <f t="shared" si="39"/>
        <v>77.208477266361683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726.72</v>
      </c>
      <c r="E288" s="192">
        <v>733.78</v>
      </c>
      <c r="F288" s="71">
        <f t="shared" si="39"/>
        <v>100.97148833113165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28706.25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28706.25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1705.65</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11402.66</v>
      </c>
      <c r="E303" s="192">
        <v>190037.9</v>
      </c>
      <c r="F303" s="71">
        <f t="shared" si="43"/>
        <v>1666.6102470826982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1941.53</v>
      </c>
      <c r="E308" s="192">
        <v>6431.04</v>
      </c>
      <c r="F308" s="71">
        <f t="shared" si="43"/>
        <v>331.23567495737893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10774.94</v>
      </c>
      <c r="E335" s="192">
        <v>17172.650000000001</v>
      </c>
      <c r="F335" s="71">
        <f t="shared" si="43"/>
        <v>159.37582947097616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180755.44</v>
      </c>
      <c r="E337" s="192">
        <v>200445.09</v>
      </c>
      <c r="F337" s="71">
        <f t="shared" si="43"/>
        <v>110.89297782683607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11508.59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5870.96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28706.25</v>
      </c>
      <c r="E395" s="288">
        <v>0</v>
      </c>
      <c r="F395" s="263">
        <f t="shared" si="44"/>
        <v>0</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G133" sqref="G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2277881.29</v>
      </c>
      <c r="E114" s="60">
        <f t="shared" si="22"/>
        <v>2582522.2599999998</v>
      </c>
      <c r="F114" s="45">
        <f t="shared" si="1"/>
        <v>113.37387384221414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2140926.39</v>
      </c>
      <c r="E115" s="60">
        <f t="shared" si="23"/>
        <v>2442792.2599999998</v>
      </c>
      <c r="F115" s="45">
        <f t="shared" si="1"/>
        <v>114.09977808718588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2140926.39</v>
      </c>
      <c r="E117" s="194">
        <v>2442792.2599999998</v>
      </c>
      <c r="F117" s="45">
        <f t="shared" si="1"/>
        <v>114.09977808718588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136954.9</v>
      </c>
      <c r="E126" s="194">
        <v>139730</v>
      </c>
      <c r="F126" s="45">
        <f t="shared" si="1"/>
        <v>102.02628748588039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2277881.29</v>
      </c>
      <c r="E141" s="81">
        <f t="shared" si="28"/>
        <v>2582522.2599999998</v>
      </c>
      <c r="F141" s="61">
        <f t="shared" si="1"/>
        <v>113.37387384221414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44346.77</v>
      </c>
      <c r="E5" s="82">
        <f t="shared" si="0"/>
        <v>61587.03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61587.03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61587.03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61587.03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44346.77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44346.77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44346.77</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26" sqref="D2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180755.44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2463720.7200000007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2425438.6900000004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2115927.16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287129.09999999998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21247.74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1134.69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20467.87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17814.16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2426651.52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2402988.83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2096115.8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284490.59999999998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21247.74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1134.69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8959.2800000000007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14703.41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217824.6400000006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217824.63999999998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200445.09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11508.59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5870.96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21318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2026-01-30T10:17:30Z</cp:lastPrinted>
  <dcterms:created xsi:type="dcterms:W3CDTF">2022-04-01T05:14:30Z</dcterms:created>
  <dcterms:modified xsi:type="dcterms:W3CDTF">2026-01-30T14:06:08Z</dcterms:modified>
</cp:coreProperties>
</file>